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04" activeTab="0"/>
  </bookViews>
  <sheets>
    <sheet name="Лицевой счет дома" sheetId="1" r:id="rId1"/>
    <sheet name="Текущий ремонт" sheetId="2" r:id="rId2"/>
    <sheet name="Содержание жиль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<sst xmlns="http://schemas.openxmlformats.org/spreadsheetml/2006/main" count="332" uniqueCount="112">
  <si>
    <t>ИНФОРМАЦИЯ О НАЧИСЛЕННЫХ, СОБРАННЫХ И ИЗРАСХОДОВАННЫХ СРЕДСТВАХ  на  31.12.2017 г</t>
  </si>
  <si>
    <t>№ п/п</t>
  </si>
  <si>
    <t>Адрес</t>
  </si>
  <si>
    <t>Услуга</t>
  </si>
  <si>
    <t>Задолж-ть на 01.01.2017 г</t>
  </si>
  <si>
    <t>остаток средств на 01.01.2017 г.</t>
  </si>
  <si>
    <t>Начислено</t>
  </si>
  <si>
    <t>Оплачено</t>
  </si>
  <si>
    <t>Израсходовано</t>
  </si>
  <si>
    <t>Остаток на 31.12.2017 г</t>
  </si>
  <si>
    <t>Задолженность на  31.12.2017 г</t>
  </si>
  <si>
    <t>Дата заключения договора</t>
  </si>
  <si>
    <t>Улица</t>
  </si>
  <si>
    <t>Дом</t>
  </si>
  <si>
    <t>Кузнечная</t>
  </si>
  <si>
    <t>01.02.2014 г.</t>
  </si>
  <si>
    <t xml:space="preserve">Ремонт жилья </t>
  </si>
  <si>
    <t>Узлы учета</t>
  </si>
  <si>
    <t>Доп.статья</t>
  </si>
  <si>
    <t xml:space="preserve">Ремонт жилья:субабоненты </t>
  </si>
  <si>
    <t>Узлы учета: повышающий коэфф</t>
  </si>
  <si>
    <t>Доп.статья:субабоненты</t>
  </si>
  <si>
    <t>ИТОГО  РЕМОНТ ЖИЛЬЯ</t>
  </si>
  <si>
    <t>Техническое  обслуживание</t>
  </si>
  <si>
    <t>Аварийно-ремонтное обслуживание</t>
  </si>
  <si>
    <t>Техническое обслуживание вентканалов и дымоходов</t>
  </si>
  <si>
    <t>содержание и технадзор общедомовых узлов учета</t>
  </si>
  <si>
    <t>Дезинсекция и дератизация</t>
  </si>
  <si>
    <t>Энтомологическое обследование</t>
  </si>
  <si>
    <t>Техническое и аварийно-ремонтное обслуживание электрических сетей</t>
  </si>
  <si>
    <t>Услуги банков ,почты,ИВЦ</t>
  </si>
  <si>
    <t>Содержание и уход за зелеными насаждениями</t>
  </si>
  <si>
    <t>ИТОГО СОДЕРЖАНИЕ ЖИЛЬЯ</t>
  </si>
  <si>
    <t>Оплата старшим по домам</t>
  </si>
  <si>
    <t>Установка УУТЭ</t>
  </si>
  <si>
    <t>ХВ снабжение (СОИД)</t>
  </si>
  <si>
    <t>Уборка лестничных клетей</t>
  </si>
  <si>
    <t>Содержание газовых сетей</t>
  </si>
  <si>
    <t>ТБО</t>
  </si>
  <si>
    <t>Уборка придомовой территории</t>
  </si>
  <si>
    <t>Управление МКД</t>
  </si>
  <si>
    <t>Эл.снабжение (СОИД)</t>
  </si>
  <si>
    <t>Апрель 2017</t>
  </si>
  <si>
    <t>Вид работ</t>
  </si>
  <si>
    <t>Место проведения работ</t>
  </si>
  <si>
    <t>Сумма</t>
  </si>
  <si>
    <t>ремонт мягкой кровли</t>
  </si>
  <si>
    <t>Кузнечная, 142</t>
  </si>
  <si>
    <t>1,3-й подъезд</t>
  </si>
  <si>
    <t>ИТОГО</t>
  </si>
  <si>
    <t>Май 2017</t>
  </si>
  <si>
    <t>смена трансформаторов тока на ВРУ</t>
  </si>
  <si>
    <t>КУзнечная 142</t>
  </si>
  <si>
    <t>Июнь 2017 г</t>
  </si>
  <si>
    <t>ремонт э/освещения в подъезде</t>
  </si>
  <si>
    <t>Под 1-4</t>
  </si>
  <si>
    <t>Июль 2017 г</t>
  </si>
  <si>
    <t>установка фотореле</t>
  </si>
  <si>
    <t>1,2,3,4,5-й подъезд</t>
  </si>
  <si>
    <t>Сентябрь 2017 г</t>
  </si>
  <si>
    <t xml:space="preserve">замена пластиковых окон </t>
  </si>
  <si>
    <t>6-й подъезд</t>
  </si>
  <si>
    <t>Ноябрь 2017 г</t>
  </si>
  <si>
    <t>Смена дверного блока (с изготовлением) выход на кровлю</t>
  </si>
  <si>
    <t>5-й подъезд</t>
  </si>
  <si>
    <t xml:space="preserve">ремонт электроосвещения (смена светильников, фотореле) </t>
  </si>
  <si>
    <t>1-4 подъезд</t>
  </si>
  <si>
    <t>ВСЕГО</t>
  </si>
  <si>
    <t>Январь 2017 г.</t>
  </si>
  <si>
    <t>обход и осмотр подвала и инженерных коммуникаций</t>
  </si>
  <si>
    <t>Кузнечная 142</t>
  </si>
  <si>
    <t>заделка подвальных окон</t>
  </si>
  <si>
    <t>т/о общедомовых приборов учета электроэнергии</t>
  </si>
  <si>
    <t>т/о УУТЭ</t>
  </si>
  <si>
    <t>Февраль 2017 г</t>
  </si>
  <si>
    <t>Март 2017</t>
  </si>
  <si>
    <t>прочиска внутреннего ливнестока</t>
  </si>
  <si>
    <t>благоустройство придомовой территории (окраска скамеек и детской площадки) материал предоставлен советом МКД</t>
  </si>
  <si>
    <t>слив воды из системы</t>
  </si>
  <si>
    <t>закрытие отопительного периода</t>
  </si>
  <si>
    <t>смена трубопровода ф 89 мм ст</t>
  </si>
  <si>
    <t>КВ.45 подвал ГВС</t>
  </si>
  <si>
    <t>ремонт электроосвещения (установка датчика движения) в подъезде</t>
  </si>
  <si>
    <t>ремонт эл. Щита этажного (смена автоматов)</t>
  </si>
  <si>
    <t>кв.35</t>
  </si>
  <si>
    <t>установка замка на ВРУ и антимагнитной пломбы</t>
  </si>
  <si>
    <t>ремонт электроосвещения над подъездом (смена ламп)</t>
  </si>
  <si>
    <t>Подъезд 1</t>
  </si>
  <si>
    <t>благоустройство придомовой территории (окраска деревьев и бордюров)</t>
  </si>
  <si>
    <t>дезинсекция</t>
  </si>
  <si>
    <t>подвал</t>
  </si>
  <si>
    <t>ремонт э/освещения над подъездом</t>
  </si>
  <si>
    <t>Под 2</t>
  </si>
  <si>
    <t>гидравлические испытания внутридомовой системы ЦО</t>
  </si>
  <si>
    <t>переодический осмотр вентиляционных и дымоходных каналов</t>
  </si>
  <si>
    <t>Кв 4,5,6,11,14,20,30,33,34,35,42,43,49,53,55</t>
  </si>
  <si>
    <t>закрытие ЩЭ (установка замка)</t>
  </si>
  <si>
    <t>Кв 58,63</t>
  </si>
  <si>
    <t>Август 2017 г</t>
  </si>
  <si>
    <t>гидравлические испытания ввода ГВС</t>
  </si>
  <si>
    <t>подготовка к запуску системы ЦО</t>
  </si>
  <si>
    <t>Октябрь 2017 г</t>
  </si>
  <si>
    <t>замена муфт разъемных (американки)</t>
  </si>
  <si>
    <t>кв. 55</t>
  </si>
  <si>
    <t>осмотр вентиляционных каналов</t>
  </si>
  <si>
    <t>кв. 24,37,69,28,40,54,56,1,3,8,16,18,19,27,67,71,73,76,78</t>
  </si>
  <si>
    <t>окраска малых архитектурных форм (силами жителей)</t>
  </si>
  <si>
    <t>Декабрь 2017 г</t>
  </si>
  <si>
    <t>окраска малых архитектурных форм (силами жителей) (прошу добавить работу по статье т/о октябрь 2017 г.)</t>
  </si>
  <si>
    <t>окраска малых архитектурных форм (силами жителей) (прошу снять работу по статье т/о октябрь 2017 г.)</t>
  </si>
  <si>
    <t>закрытие ЩЭ (установка замка) (прошу снять работы т/о июль 2017 г.)</t>
  </si>
  <si>
    <t>кв. 58,63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</si>
</sst>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12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1" fillId="0" borderId="0" xfId="0" applyFont="1" applyFill="1" applyBorder="1" applyAlignment="1">
      <alignment horizontal="center"/>
    </xf>
    <xf numFmtId="164" fontId="0" fillId="0" borderId="0" xfId="0" applyFill="1" applyAlignment="1">
      <alignment/>
    </xf>
    <xf numFmtId="164" fontId="2" fillId="0" borderId="1" xfId="0" applyFont="1" applyFill="1" applyBorder="1" applyAlignment="1">
      <alignment/>
    </xf>
    <xf numFmtId="164" fontId="3" fillId="0" borderId="1" xfId="0" applyFont="1" applyFill="1" applyBorder="1" applyAlignment="1">
      <alignment/>
    </xf>
    <xf numFmtId="164" fontId="0" fillId="0" borderId="1" xfId="0" applyFill="1" applyBorder="1" applyAlignment="1">
      <alignment/>
    </xf>
    <xf numFmtId="164" fontId="3" fillId="0" borderId="1" xfId="0" applyFont="1" applyFill="1" applyBorder="1" applyAlignment="1">
      <alignment horizontal="center"/>
    </xf>
    <xf numFmtId="164" fontId="4" fillId="0" borderId="1" xfId="0" applyFont="1" applyFill="1" applyBorder="1" applyAlignment="1">
      <alignment horizontal="center"/>
    </xf>
    <xf numFmtId="164" fontId="4" fillId="0" borderId="1" xfId="0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/>
    </xf>
    <xf numFmtId="164" fontId="5" fillId="0" borderId="1" xfId="0" applyFont="1" applyFill="1" applyBorder="1" applyAlignment="1">
      <alignment horizontal="center"/>
    </xf>
    <xf numFmtId="164" fontId="4" fillId="0" borderId="1" xfId="0" applyFont="1" applyFill="1" applyBorder="1" applyAlignment="1">
      <alignment/>
    </xf>
    <xf numFmtId="164" fontId="2" fillId="0" borderId="1" xfId="0" applyFont="1" applyFill="1" applyBorder="1" applyAlignment="1">
      <alignment wrapText="1"/>
    </xf>
    <xf numFmtId="165" fontId="3" fillId="0" borderId="1" xfId="0" applyNumberFormat="1" applyFont="1" applyFill="1" applyBorder="1" applyAlignment="1">
      <alignment/>
    </xf>
    <xf numFmtId="166" fontId="6" fillId="0" borderId="1" xfId="0" applyNumberFormat="1" applyFont="1" applyFill="1" applyBorder="1" applyAlignment="1">
      <alignment horizontal="center"/>
    </xf>
    <xf numFmtId="166" fontId="0" fillId="0" borderId="0" xfId="0" applyNumberFormat="1" applyFill="1" applyAlignment="1">
      <alignment/>
    </xf>
    <xf numFmtId="164" fontId="7" fillId="0" borderId="1" xfId="0" applyNumberFormat="1" applyFont="1" applyFill="1" applyBorder="1" applyAlignment="1">
      <alignment horizontal="center" wrapText="1"/>
    </xf>
    <xf numFmtId="164" fontId="8" fillId="0" borderId="1" xfId="0" applyNumberFormat="1" applyFont="1" applyFill="1" applyBorder="1" applyAlignment="1">
      <alignment horizontal="center"/>
    </xf>
    <xf numFmtId="164" fontId="9" fillId="0" borderId="1" xfId="0" applyFont="1" applyFill="1" applyBorder="1" applyAlignment="1">
      <alignment horizontal="center"/>
    </xf>
    <xf numFmtId="164" fontId="9" fillId="0" borderId="1" xfId="0" applyFont="1" applyFill="1" applyBorder="1" applyAlignment="1">
      <alignment horizontal="justify"/>
    </xf>
    <xf numFmtId="164" fontId="10" fillId="0" borderId="1" xfId="0" applyNumberFormat="1" applyFont="1" applyFill="1" applyBorder="1" applyAlignment="1">
      <alignment horizontal="center" wrapText="1"/>
    </xf>
    <xf numFmtId="164" fontId="11" fillId="0" borderId="1" xfId="0" applyFont="1" applyFill="1" applyBorder="1" applyAlignment="1">
      <alignment horizontal="center"/>
    </xf>
    <xf numFmtId="166" fontId="6" fillId="0" borderId="1" xfId="0" applyNumberFormat="1" applyFont="1" applyFill="1" applyBorder="1" applyAlignment="1">
      <alignment horizontal="center" wrapText="1"/>
    </xf>
    <xf numFmtId="164" fontId="11" fillId="0" borderId="1" xfId="0" applyFont="1" applyFill="1" applyBorder="1" applyAlignment="1">
      <alignment horizontal="center" wrapText="1"/>
    </xf>
    <xf numFmtId="164" fontId="0" fillId="0" borderId="0" xfId="0" applyFill="1" applyAlignment="1">
      <alignment wrapText="1"/>
    </xf>
    <xf numFmtId="164" fontId="10" fillId="0" borderId="1" xfId="0" applyFont="1" applyFill="1" applyBorder="1" applyAlignment="1">
      <alignment horizontal="justify"/>
    </xf>
    <xf numFmtId="164" fontId="10" fillId="0" borderId="1" xfId="0" applyFont="1" applyFill="1" applyBorder="1" applyAlignment="1">
      <alignment horizontal="center"/>
    </xf>
    <xf numFmtId="164" fontId="7" fillId="0" borderId="1" xfId="0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justify"/>
    </xf>
    <xf numFmtId="164" fontId="10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164" fontId="11" fillId="0" borderId="0" xfId="0" applyFont="1" applyFill="1" applyAlignment="1">
      <alignment horizontal="center"/>
    </xf>
    <xf numFmtId="164" fontId="0" fillId="0" borderId="0" xfId="0" applyAlignment="1">
      <alignment wrapText="1"/>
    </xf>
    <xf numFmtId="164" fontId="6" fillId="0" borderId="1" xfId="0" applyNumberFormat="1" applyFont="1" applyFill="1" applyBorder="1" applyAlignment="1">
      <alignment horizontal="center" wrapText="1"/>
    </xf>
    <xf numFmtId="164" fontId="8" fillId="0" borderId="1" xfId="0" applyNumberFormat="1" applyFont="1" applyFill="1" applyBorder="1" applyAlignment="1">
      <alignment horizontal="center" wrapText="1"/>
    </xf>
    <xf numFmtId="164" fontId="9" fillId="0" borderId="1" xfId="0" applyFont="1" applyFill="1" applyBorder="1" applyAlignment="1">
      <alignment horizontal="center" wrapText="1"/>
    </xf>
    <xf numFmtId="164" fontId="10" fillId="0" borderId="1" xfId="0" applyNumberFormat="1" applyFont="1" applyFill="1" applyBorder="1" applyAlignment="1">
      <alignment horizontal="justify" wrapText="1"/>
    </xf>
    <xf numFmtId="164" fontId="0" fillId="0" borderId="1" xfId="0" applyFill="1" applyBorder="1" applyAlignment="1">
      <alignment wrapText="1"/>
    </xf>
    <xf numFmtId="166" fontId="0" fillId="0" borderId="0" xfId="0" applyNumberFormat="1" applyFill="1" applyAlignment="1">
      <alignment wrapText="1"/>
    </xf>
    <xf numFmtId="164" fontId="11" fillId="0" borderId="0" xfId="0" applyFont="1" applyFill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&#1083;&#1080;&#1094;&#1077;&#1074;&#1099;&#1077;%20&#1089;&#1095;&#1077;&#1090;&#1072;%20%202017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ды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2214">
          <cell r="E2214">
            <v>26049.96</v>
          </cell>
          <cell r="F2214">
            <v>-327247</v>
          </cell>
          <cell r="G2214">
            <v>270238.06</v>
          </cell>
          <cell r="H2214">
            <v>260560.29</v>
          </cell>
          <cell r="I2214">
            <v>142443.68</v>
          </cell>
          <cell r="J2214">
            <v>-209130.38999999998</v>
          </cell>
          <cell r="K2214">
            <v>35727.73000000001</v>
          </cell>
        </row>
        <row r="2215">
          <cell r="E2215">
            <v>0</v>
          </cell>
          <cell r="F2215">
            <v>-20569.75</v>
          </cell>
          <cell r="G2215">
            <v>0</v>
          </cell>
          <cell r="H2215">
            <v>0</v>
          </cell>
          <cell r="I2215">
            <v>0</v>
          </cell>
          <cell r="J2215">
            <v>-20569.75</v>
          </cell>
          <cell r="K2215">
            <v>0</v>
          </cell>
        </row>
        <row r="2216">
          <cell r="E2216">
            <v>0</v>
          </cell>
          <cell r="F2216">
            <v>0</v>
          </cell>
          <cell r="G2216">
            <v>0</v>
          </cell>
          <cell r="H2216">
            <v>0</v>
          </cell>
          <cell r="I2216">
            <v>0</v>
          </cell>
          <cell r="J2216">
            <v>0</v>
          </cell>
          <cell r="K2216">
            <v>0</v>
          </cell>
        </row>
        <row r="2217">
          <cell r="E2217">
            <v>0</v>
          </cell>
          <cell r="F2217">
            <v>0</v>
          </cell>
          <cell r="G2217">
            <v>0</v>
          </cell>
          <cell r="H2217">
            <v>0</v>
          </cell>
          <cell r="I2217">
            <v>0</v>
          </cell>
          <cell r="J2217">
            <v>0</v>
          </cell>
          <cell r="K2217">
            <v>0</v>
          </cell>
        </row>
        <row r="2218">
          <cell r="E2218">
            <v>0</v>
          </cell>
          <cell r="F2218">
            <v>41594.58</v>
          </cell>
          <cell r="G2218">
            <v>0</v>
          </cell>
          <cell r="H2218">
            <v>0</v>
          </cell>
          <cell r="I2218">
            <v>0</v>
          </cell>
          <cell r="J2218">
            <v>41594.58</v>
          </cell>
          <cell r="K2218">
            <v>0</v>
          </cell>
        </row>
        <row r="2219">
          <cell r="E2219">
            <v>0</v>
          </cell>
          <cell r="F2219">
            <v>0</v>
          </cell>
          <cell r="G2219">
            <v>0</v>
          </cell>
          <cell r="H2219">
            <v>0</v>
          </cell>
          <cell r="I2219">
            <v>0</v>
          </cell>
          <cell r="J2219">
            <v>0</v>
          </cell>
          <cell r="K2219">
            <v>0</v>
          </cell>
        </row>
        <row r="2221">
          <cell r="E2221">
            <v>11188.45</v>
          </cell>
          <cell r="F2221">
            <v>-49926.92</v>
          </cell>
          <cell r="G2221">
            <v>90213.47999999998</v>
          </cell>
          <cell r="H2221">
            <v>87053.31000000001</v>
          </cell>
          <cell r="I2221">
            <v>95871.09999999999</v>
          </cell>
          <cell r="J2221">
            <v>-58744.70999999998</v>
          </cell>
          <cell r="K2221">
            <v>14348.619999999966</v>
          </cell>
        </row>
        <row r="2222">
          <cell r="E2222">
            <v>8132.38</v>
          </cell>
          <cell r="F2222">
            <v>-8132.38</v>
          </cell>
          <cell r="G2222">
            <v>90414.30000000002</v>
          </cell>
          <cell r="H2222">
            <v>87247.19</v>
          </cell>
          <cell r="I2222">
            <v>90414.30000000002</v>
          </cell>
          <cell r="J2222">
            <v>-11299.49000000002</v>
          </cell>
          <cell r="K2222">
            <v>11299.49000000002</v>
          </cell>
        </row>
        <row r="2223">
          <cell r="E2223">
            <v>1293.99</v>
          </cell>
          <cell r="F2223">
            <v>17261.97</v>
          </cell>
          <cell r="G2223">
            <v>30138.110000000004</v>
          </cell>
          <cell r="H2223">
            <v>29082.39</v>
          </cell>
          <cell r="I2223">
            <v>5360</v>
          </cell>
          <cell r="J2223">
            <v>40984.36</v>
          </cell>
          <cell r="K2223">
            <v>2349.7100000000064</v>
          </cell>
        </row>
        <row r="2224">
          <cell r="E2224">
            <v>73.39</v>
          </cell>
          <cell r="F2224">
            <v>-7463.8</v>
          </cell>
          <cell r="G2224">
            <v>2511.4899999999993</v>
          </cell>
          <cell r="H2224">
            <v>2423.53</v>
          </cell>
          <cell r="I2224">
            <v>22256.640000000003</v>
          </cell>
          <cell r="J2224">
            <v>-27296.910000000003</v>
          </cell>
          <cell r="K2224">
            <v>161.349999999999</v>
          </cell>
        </row>
        <row r="2225">
          <cell r="E2225">
            <v>593.59</v>
          </cell>
          <cell r="F2225">
            <v>-19207.16</v>
          </cell>
          <cell r="G2225">
            <v>5324.430000000002</v>
          </cell>
          <cell r="H2225">
            <v>5137.8899999999985</v>
          </cell>
          <cell r="I2225">
            <v>9737.28</v>
          </cell>
          <cell r="J2225">
            <v>-23806.550000000003</v>
          </cell>
          <cell r="K2225">
            <v>780.1300000000037</v>
          </cell>
        </row>
        <row r="2226">
          <cell r="E2226">
            <v>16.89</v>
          </cell>
          <cell r="F2226">
            <v>420.94</v>
          </cell>
          <cell r="G2226">
            <v>150.70000000000002</v>
          </cell>
          <cell r="H2226">
            <v>145.41</v>
          </cell>
          <cell r="I2226">
            <v>0</v>
          </cell>
          <cell r="J2226">
            <v>566.35</v>
          </cell>
          <cell r="K2226">
            <v>22.180000000000035</v>
          </cell>
        </row>
        <row r="2227">
          <cell r="E2227">
            <v>4077.53</v>
          </cell>
          <cell r="F2227">
            <v>-4077.53</v>
          </cell>
          <cell r="G2227">
            <v>47718.719999999994</v>
          </cell>
          <cell r="H2227">
            <v>46047.14000000001</v>
          </cell>
          <cell r="I2227">
            <v>47718.719999999994</v>
          </cell>
          <cell r="J2227">
            <v>-5749.109999999986</v>
          </cell>
          <cell r="K2227">
            <v>5749.109999999986</v>
          </cell>
        </row>
        <row r="2228">
          <cell r="E2228">
            <v>2072.33</v>
          </cell>
          <cell r="F2228">
            <v>-46302.73</v>
          </cell>
          <cell r="G2228">
            <v>18585.18</v>
          </cell>
          <cell r="H2228">
            <v>17933.97</v>
          </cell>
          <cell r="I2228">
            <v>35621.03704</v>
          </cell>
          <cell r="J2228">
            <v>-63989.797040000005</v>
          </cell>
          <cell r="K2228">
            <v>2723.540000000001</v>
          </cell>
        </row>
        <row r="2229">
          <cell r="E2229">
            <v>532.29</v>
          </cell>
          <cell r="F2229">
            <v>-59635.51</v>
          </cell>
          <cell r="G2229">
            <v>4771.89</v>
          </cell>
          <cell r="H2229">
            <v>4604.85</v>
          </cell>
          <cell r="I2229">
            <v>0</v>
          </cell>
          <cell r="J2229">
            <v>-55030.66</v>
          </cell>
          <cell r="K2229">
            <v>699.3299999999999</v>
          </cell>
        </row>
        <row r="2231">
          <cell r="E2231">
            <v>5634.88</v>
          </cell>
          <cell r="F2231">
            <v>-5634.88</v>
          </cell>
          <cell r="G2231">
            <v>73072.52999999998</v>
          </cell>
          <cell r="H2231">
            <v>70328.31999999999</v>
          </cell>
          <cell r="I2231">
            <v>73072.52999999998</v>
          </cell>
          <cell r="J2231">
            <v>-8379.08999999999</v>
          </cell>
          <cell r="K2231">
            <v>8379.089999999997</v>
          </cell>
        </row>
        <row r="2232">
          <cell r="E2232">
            <v>41255.47</v>
          </cell>
          <cell r="F2232">
            <v>-41255.22</v>
          </cell>
          <cell r="G2232">
            <v>0</v>
          </cell>
          <cell r="H2232">
            <v>28723.93</v>
          </cell>
          <cell r="I2232">
            <v>0</v>
          </cell>
          <cell r="J2232">
            <v>-12531.29</v>
          </cell>
          <cell r="K2232">
            <v>12531.54</v>
          </cell>
        </row>
        <row r="2233">
          <cell r="E2233">
            <v>0</v>
          </cell>
          <cell r="F2233">
            <v>0</v>
          </cell>
          <cell r="G2233">
            <v>14609.890000000003</v>
          </cell>
          <cell r="H2233">
            <v>13254.099999999999</v>
          </cell>
          <cell r="I2233">
            <v>14609.890000000003</v>
          </cell>
          <cell r="J2233">
            <v>-1355.7900000000045</v>
          </cell>
          <cell r="K2233">
            <v>1355.7900000000045</v>
          </cell>
        </row>
        <row r="2234">
          <cell r="E2234">
            <v>0</v>
          </cell>
          <cell r="F2234">
            <v>0</v>
          </cell>
          <cell r="G2234">
            <v>4887.959999999999</v>
          </cell>
          <cell r="H2234">
            <v>3541.34</v>
          </cell>
          <cell r="I2234">
            <v>0</v>
          </cell>
          <cell r="J2234">
            <v>3541.34</v>
          </cell>
          <cell r="K2234">
            <v>1346.619999999999</v>
          </cell>
        </row>
        <row r="2235">
          <cell r="E2235">
            <v>-370</v>
          </cell>
          <cell r="F2235">
            <v>370</v>
          </cell>
          <cell r="G2235">
            <v>5525.979999999999</v>
          </cell>
          <cell r="H2235">
            <v>5253.65</v>
          </cell>
          <cell r="I2235">
            <v>5525.979999999999</v>
          </cell>
          <cell r="J2235">
            <v>97.67000000000098</v>
          </cell>
          <cell r="K2235">
            <v>-97.67000000000098</v>
          </cell>
        </row>
        <row r="2236">
          <cell r="E2236">
            <v>9077.89</v>
          </cell>
          <cell r="F2236">
            <v>-9077.89</v>
          </cell>
          <cell r="G2236">
            <v>94432.63000000002</v>
          </cell>
          <cell r="H2236">
            <v>90833.23000000001</v>
          </cell>
          <cell r="I2236">
            <v>94432.63000000002</v>
          </cell>
          <cell r="J2236">
            <v>-12677.290000000008</v>
          </cell>
          <cell r="K2236">
            <v>12677.290000000008</v>
          </cell>
        </row>
        <row r="2237">
          <cell r="E2237">
            <v>12204.35</v>
          </cell>
          <cell r="F2237">
            <v>-12204.35</v>
          </cell>
          <cell r="G2237">
            <v>148605.62</v>
          </cell>
          <cell r="H2237">
            <v>141754.7</v>
          </cell>
          <cell r="I2237">
            <v>148605.62</v>
          </cell>
          <cell r="J2237">
            <v>-19055.26999999999</v>
          </cell>
          <cell r="K2237">
            <v>19055.26999999999</v>
          </cell>
        </row>
        <row r="2238">
          <cell r="E2238">
            <v>10936.92</v>
          </cell>
          <cell r="F2238">
            <v>-10936.92</v>
          </cell>
          <cell r="G2238">
            <v>114023.20000000001</v>
          </cell>
          <cell r="H2238">
            <v>109745.05</v>
          </cell>
          <cell r="I2238">
            <v>114023.20000000001</v>
          </cell>
          <cell r="J2238">
            <v>-15215.070000000007</v>
          </cell>
          <cell r="K2238">
            <v>15215.070000000007</v>
          </cell>
        </row>
        <row r="2239">
          <cell r="E2239">
            <v>0</v>
          </cell>
          <cell r="F2239">
            <v>0</v>
          </cell>
          <cell r="G2239">
            <v>46823.22999999999</v>
          </cell>
          <cell r="H2239">
            <v>44007.270000000004</v>
          </cell>
          <cell r="I2239">
            <v>46823.22999999999</v>
          </cell>
          <cell r="J2239">
            <v>-2815.9599999999846</v>
          </cell>
          <cell r="K2239">
            <v>2815.9599999999846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="80" zoomScaleNormal="80" workbookViewId="0" topLeftCell="A1">
      <selection activeCell="I12" sqref="I12"/>
    </sheetView>
  </sheetViews>
  <sheetFormatPr defaultColWidth="12.57421875" defaultRowHeight="12.75"/>
  <cols>
    <col min="1" max="1" width="7.57421875" style="0" customWidth="1"/>
    <col min="2" max="2" width="23.28125" style="0" customWidth="1"/>
    <col min="3" max="3" width="11.57421875" style="0" customWidth="1"/>
    <col min="4" max="4" width="0" style="0" hidden="1" customWidth="1"/>
    <col min="5" max="5" width="18.140625" style="0" customWidth="1"/>
    <col min="6" max="6" width="16.57421875" style="0" customWidth="1"/>
    <col min="7" max="7" width="18.421875" style="0" customWidth="1"/>
    <col min="8" max="8" width="13.140625" style="0" customWidth="1"/>
    <col min="9" max="9" width="21.00390625" style="0" customWidth="1"/>
    <col min="10" max="10" width="16.00390625" style="0" customWidth="1"/>
    <col min="11" max="11" width="21.00390625" style="0" customWidth="1"/>
    <col min="12" max="12" width="16.28125" style="0" customWidth="1"/>
    <col min="13" max="16384" width="11.57421875" style="0" customWidth="1"/>
  </cols>
  <sheetData>
    <row r="1" spans="1:12" s="2" customFormat="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12.75">
      <c r="A2" s="3"/>
      <c r="B2" s="4"/>
      <c r="C2" s="3"/>
      <c r="D2" s="3"/>
      <c r="E2" s="3"/>
      <c r="F2" s="3"/>
      <c r="G2" s="3"/>
      <c r="H2" s="3"/>
      <c r="I2" s="3"/>
      <c r="J2" s="3"/>
      <c r="K2" s="3"/>
      <c r="L2" s="5"/>
    </row>
    <row r="3" spans="1:12" s="2" customFormat="1" ht="12.75" customHeight="1">
      <c r="A3" s="4" t="s">
        <v>1</v>
      </c>
      <c r="B3" s="6" t="s">
        <v>2</v>
      </c>
      <c r="C3" s="6"/>
      <c r="D3" s="7" t="s">
        <v>3</v>
      </c>
      <c r="E3" s="8" t="s">
        <v>4</v>
      </c>
      <c r="F3" s="8" t="s">
        <v>5</v>
      </c>
      <c r="G3" s="7" t="s">
        <v>6</v>
      </c>
      <c r="H3" s="7" t="s">
        <v>7</v>
      </c>
      <c r="I3" s="7" t="s">
        <v>8</v>
      </c>
      <c r="J3" s="8" t="s">
        <v>9</v>
      </c>
      <c r="K3" s="8" t="s">
        <v>10</v>
      </c>
      <c r="L3" s="8" t="s">
        <v>11</v>
      </c>
    </row>
    <row r="4" spans="1:12" s="2" customFormat="1" ht="29.25" customHeight="1">
      <c r="A4" s="4"/>
      <c r="B4" s="7" t="s">
        <v>12</v>
      </c>
      <c r="C4" s="7" t="s">
        <v>13</v>
      </c>
      <c r="D4" s="7"/>
      <c r="E4" s="7"/>
      <c r="F4" s="8"/>
      <c r="G4" s="7"/>
      <c r="H4" s="7"/>
      <c r="I4" s="7"/>
      <c r="J4" s="7"/>
      <c r="K4" s="7"/>
      <c r="L4" s="8"/>
    </row>
    <row r="5" spans="1:12" s="2" customFormat="1" ht="12.75" hidden="1">
      <c r="A5" s="3"/>
      <c r="B5" s="6" t="s">
        <v>14</v>
      </c>
      <c r="C5" s="9">
        <v>142</v>
      </c>
      <c r="D5" s="3"/>
      <c r="E5" s="3"/>
      <c r="F5" s="3"/>
      <c r="G5" s="3"/>
      <c r="H5" s="3"/>
      <c r="I5" s="3"/>
      <c r="J5" s="3"/>
      <c r="K5" s="3"/>
      <c r="L5" s="10" t="s">
        <v>15</v>
      </c>
    </row>
    <row r="6" spans="1:12" s="2" customFormat="1" ht="12.75" hidden="1">
      <c r="A6" s="3">
        <v>1</v>
      </c>
      <c r="B6" s="3"/>
      <c r="C6" s="3"/>
      <c r="D6" s="3" t="s">
        <v>16</v>
      </c>
      <c r="E6" s="11">
        <f>'[1]Лицевые счета домов свод'!E2214</f>
        <v>26049.96</v>
      </c>
      <c r="F6" s="11">
        <f>'[1]Лицевые счета домов свод'!F2214</f>
        <v>-327247</v>
      </c>
      <c r="G6" s="11">
        <f>'[1]Лицевые счета домов свод'!G2214</f>
        <v>270238.06</v>
      </c>
      <c r="H6" s="11">
        <f>'[1]Лицевые счета домов свод'!H2214</f>
        <v>260560.29</v>
      </c>
      <c r="I6" s="11">
        <f>'[1]Лицевые счета домов свод'!I2214</f>
        <v>142443.68</v>
      </c>
      <c r="J6" s="11">
        <f>'[1]Лицевые счета домов свод'!J2214</f>
        <v>-209130.38999999998</v>
      </c>
      <c r="K6" s="11">
        <f>'[1]Лицевые счета домов свод'!K2214</f>
        <v>35727.73000000001</v>
      </c>
      <c r="L6" s="5"/>
    </row>
    <row r="7" spans="1:12" s="2" customFormat="1" ht="12.75" hidden="1">
      <c r="A7" s="3"/>
      <c r="B7" s="3"/>
      <c r="C7" s="3"/>
      <c r="D7" s="3" t="s">
        <v>17</v>
      </c>
      <c r="E7" s="11">
        <f>'[1]Лицевые счета домов свод'!E2215</f>
        <v>0</v>
      </c>
      <c r="F7" s="11">
        <f>'[1]Лицевые счета домов свод'!F2215</f>
        <v>-20569.75</v>
      </c>
      <c r="G7" s="11">
        <f>'[1]Лицевые счета домов свод'!G2215</f>
        <v>0</v>
      </c>
      <c r="H7" s="11">
        <f>'[1]Лицевые счета домов свод'!H2215</f>
        <v>0</v>
      </c>
      <c r="I7" s="11">
        <f>'[1]Лицевые счета домов свод'!I2215</f>
        <v>0</v>
      </c>
      <c r="J7" s="11">
        <f>'[1]Лицевые счета домов свод'!J2215</f>
        <v>-20569.75</v>
      </c>
      <c r="K7" s="11">
        <f>'[1]Лицевые счета домов свод'!K2215</f>
        <v>0</v>
      </c>
      <c r="L7" s="5"/>
    </row>
    <row r="8" spans="1:12" s="2" customFormat="1" ht="12.75" hidden="1">
      <c r="A8" s="3"/>
      <c r="B8" s="3"/>
      <c r="C8" s="3"/>
      <c r="D8" s="3" t="s">
        <v>18</v>
      </c>
      <c r="E8" s="11">
        <f>'[1]Лицевые счета домов свод'!E2216</f>
        <v>0</v>
      </c>
      <c r="F8" s="11">
        <f>'[1]Лицевые счета домов свод'!F2216</f>
        <v>0</v>
      </c>
      <c r="G8" s="11">
        <f>'[1]Лицевые счета домов свод'!G2216</f>
        <v>0</v>
      </c>
      <c r="H8" s="11">
        <f>'[1]Лицевые счета домов свод'!H2216</f>
        <v>0</v>
      </c>
      <c r="I8" s="11">
        <f>'[1]Лицевые счета домов свод'!I2216</f>
        <v>0</v>
      </c>
      <c r="J8" s="11">
        <f>'[1]Лицевые счета домов свод'!J2216</f>
        <v>0</v>
      </c>
      <c r="K8" s="11">
        <f>'[1]Лицевые счета домов свод'!K2216</f>
        <v>0</v>
      </c>
      <c r="L8" s="5"/>
    </row>
    <row r="9" spans="1:12" s="2" customFormat="1" ht="12.75" hidden="1">
      <c r="A9" s="3"/>
      <c r="B9" s="3"/>
      <c r="C9" s="3"/>
      <c r="D9" s="3" t="s">
        <v>19</v>
      </c>
      <c r="E9" s="11">
        <f>'[1]Лицевые счета домов свод'!E2217</f>
        <v>0</v>
      </c>
      <c r="F9" s="11">
        <f>'[1]Лицевые счета домов свод'!F2217</f>
        <v>0</v>
      </c>
      <c r="G9" s="11">
        <f>'[1]Лицевые счета домов свод'!G2217</f>
        <v>0</v>
      </c>
      <c r="H9" s="11">
        <f>'[1]Лицевые счета домов свод'!H2217</f>
        <v>0</v>
      </c>
      <c r="I9" s="11">
        <f>'[1]Лицевые счета домов свод'!I2217</f>
        <v>0</v>
      </c>
      <c r="J9" s="11">
        <f>'[1]Лицевые счета домов свод'!J2217</f>
        <v>0</v>
      </c>
      <c r="K9" s="11">
        <f>'[1]Лицевые счета домов свод'!K2217</f>
        <v>0</v>
      </c>
      <c r="L9" s="5"/>
    </row>
    <row r="10" spans="1:12" s="2" customFormat="1" ht="12.75" hidden="1">
      <c r="A10" s="3"/>
      <c r="B10" s="3"/>
      <c r="C10" s="3"/>
      <c r="D10" s="3" t="s">
        <v>20</v>
      </c>
      <c r="E10" s="11">
        <f>'[1]Лицевые счета домов свод'!E2218</f>
        <v>0</v>
      </c>
      <c r="F10" s="11">
        <f>'[1]Лицевые счета домов свод'!F2218</f>
        <v>41594.58</v>
      </c>
      <c r="G10" s="11">
        <f>'[1]Лицевые счета домов свод'!G2218</f>
        <v>0</v>
      </c>
      <c r="H10" s="11">
        <f>'[1]Лицевые счета домов свод'!H2218</f>
        <v>0</v>
      </c>
      <c r="I10" s="11">
        <f>'[1]Лицевые счета домов свод'!I2218</f>
        <v>0</v>
      </c>
      <c r="J10" s="11">
        <f>'[1]Лицевые счета домов свод'!J2218</f>
        <v>41594.58</v>
      </c>
      <c r="K10" s="11">
        <f>'[1]Лицевые счета домов свод'!K2218</f>
        <v>0</v>
      </c>
      <c r="L10" s="5"/>
    </row>
    <row r="11" spans="1:12" s="2" customFormat="1" ht="12.75" hidden="1">
      <c r="A11" s="3"/>
      <c r="B11" s="3"/>
      <c r="C11" s="3"/>
      <c r="D11" s="3" t="s">
        <v>21</v>
      </c>
      <c r="E11" s="11">
        <f>'[1]Лицевые счета домов свод'!E2219</f>
        <v>0</v>
      </c>
      <c r="F11" s="11">
        <f>'[1]Лицевые счета домов свод'!F2219</f>
        <v>0</v>
      </c>
      <c r="G11" s="11">
        <f>'[1]Лицевые счета домов свод'!G2219</f>
        <v>0</v>
      </c>
      <c r="H11" s="11">
        <f>'[1]Лицевые счета домов свод'!H2219</f>
        <v>0</v>
      </c>
      <c r="I11" s="11">
        <f>'[1]Лицевые счета домов свод'!I2219</f>
        <v>0</v>
      </c>
      <c r="J11" s="11">
        <f>'[1]Лицевые счета домов свод'!J2219</f>
        <v>0</v>
      </c>
      <c r="K11" s="11">
        <f>'[1]Лицевые счета домов свод'!K2219</f>
        <v>0</v>
      </c>
      <c r="L11" s="5"/>
    </row>
    <row r="12" spans="1:12" s="2" customFormat="1" ht="12.75" hidden="1">
      <c r="A12" s="3"/>
      <c r="B12" s="3"/>
      <c r="C12" s="3"/>
      <c r="D12" s="4" t="s">
        <v>22</v>
      </c>
      <c r="E12" s="4">
        <f>SUM(E6:E11)</f>
        <v>26049.96</v>
      </c>
      <c r="F12" s="4">
        <f>SUM(F6:F11)</f>
        <v>-306222.17</v>
      </c>
      <c r="G12" s="4">
        <f>SUM(G6:G11)</f>
        <v>270238.06</v>
      </c>
      <c r="H12" s="4">
        <f>SUM(H6:H11)</f>
        <v>260560.29</v>
      </c>
      <c r="I12" s="4">
        <f>SUM(I6:I11)</f>
        <v>142443.68</v>
      </c>
      <c r="J12" s="4">
        <f>SUM(J6:J11)</f>
        <v>-188105.56</v>
      </c>
      <c r="K12" s="4">
        <f>SUM(K6:K11)</f>
        <v>35727.73000000001</v>
      </c>
      <c r="L12" s="5"/>
    </row>
    <row r="13" spans="1:12" s="2" customFormat="1" ht="14.25" customHeight="1" hidden="1">
      <c r="A13" s="3"/>
      <c r="B13" s="3"/>
      <c r="C13" s="3"/>
      <c r="D13" s="12" t="s">
        <v>23</v>
      </c>
      <c r="E13" s="11">
        <f>'[1]Лицевые счета домов свод'!E2221</f>
        <v>11188.45</v>
      </c>
      <c r="F13" s="11">
        <f>'[1]Лицевые счета домов свод'!F2221</f>
        <v>-49926.92</v>
      </c>
      <c r="G13" s="11">
        <f>'[1]Лицевые счета домов свод'!G2221</f>
        <v>90213.47999999998</v>
      </c>
      <c r="H13" s="11">
        <f>'[1]Лицевые счета домов свод'!H2221</f>
        <v>87053.31000000001</v>
      </c>
      <c r="I13" s="11">
        <f>'[1]Лицевые счета домов свод'!I2221</f>
        <v>95871.09999999999</v>
      </c>
      <c r="J13" s="11">
        <f>'[1]Лицевые счета домов свод'!J2221</f>
        <v>-58744.70999999998</v>
      </c>
      <c r="K13" s="11">
        <f>'[1]Лицевые счета домов свод'!K2221</f>
        <v>14348.619999999966</v>
      </c>
      <c r="L13" s="5"/>
    </row>
    <row r="14" spans="1:12" s="2" customFormat="1" ht="34.5" customHeight="1" hidden="1">
      <c r="A14" s="3"/>
      <c r="B14" s="3"/>
      <c r="C14" s="3"/>
      <c r="D14" s="12" t="s">
        <v>24</v>
      </c>
      <c r="E14" s="11">
        <f>'[1]Лицевые счета домов свод'!E2222</f>
        <v>8132.38</v>
      </c>
      <c r="F14" s="11">
        <f>'[1]Лицевые счета домов свод'!F2222</f>
        <v>-8132.38</v>
      </c>
      <c r="G14" s="11">
        <f>'[1]Лицевые счета домов свод'!G2222</f>
        <v>90414.30000000002</v>
      </c>
      <c r="H14" s="11">
        <f>'[1]Лицевые счета домов свод'!H2222</f>
        <v>87247.19</v>
      </c>
      <c r="I14" s="11">
        <f>'[1]Лицевые счета домов свод'!I2222</f>
        <v>90414.30000000002</v>
      </c>
      <c r="J14" s="11">
        <f>'[1]Лицевые счета домов свод'!J2222</f>
        <v>-11299.49000000002</v>
      </c>
      <c r="K14" s="11">
        <f>'[1]Лицевые счета домов свод'!K2222</f>
        <v>11299.49000000002</v>
      </c>
      <c r="L14" s="5"/>
    </row>
    <row r="15" spans="1:12" s="2" customFormat="1" ht="28.5" customHeight="1" hidden="1">
      <c r="A15" s="3"/>
      <c r="B15" s="3"/>
      <c r="C15" s="3"/>
      <c r="D15" s="12" t="s">
        <v>25</v>
      </c>
      <c r="E15" s="11">
        <f>'[1]Лицевые счета домов свод'!E2223</f>
        <v>1293.99</v>
      </c>
      <c r="F15" s="11">
        <f>'[1]Лицевые счета домов свод'!F2223</f>
        <v>17261.97</v>
      </c>
      <c r="G15" s="11">
        <f>'[1]Лицевые счета домов свод'!G2223</f>
        <v>30138.110000000004</v>
      </c>
      <c r="H15" s="11">
        <f>'[1]Лицевые счета домов свод'!H2223</f>
        <v>29082.39</v>
      </c>
      <c r="I15" s="11">
        <f>'[1]Лицевые счета домов свод'!I2223</f>
        <v>5360</v>
      </c>
      <c r="J15" s="11">
        <f>'[1]Лицевые счета домов свод'!J2223</f>
        <v>40984.36</v>
      </c>
      <c r="K15" s="11">
        <f>'[1]Лицевые счета домов свод'!K2223</f>
        <v>2349.7100000000064</v>
      </c>
      <c r="L15" s="5"/>
    </row>
    <row r="16" spans="1:12" s="2" customFormat="1" ht="28.5" customHeight="1" hidden="1">
      <c r="A16" s="3"/>
      <c r="B16" s="3"/>
      <c r="C16" s="3"/>
      <c r="D16" s="12" t="s">
        <v>26</v>
      </c>
      <c r="E16" s="11">
        <f>'[1]Лицевые счета домов свод'!E2224</f>
        <v>73.39</v>
      </c>
      <c r="F16" s="11">
        <f>'[1]Лицевые счета домов свод'!F2224</f>
        <v>-7463.8</v>
      </c>
      <c r="G16" s="11">
        <f>'[1]Лицевые счета домов свод'!G2224</f>
        <v>2511.4899999999993</v>
      </c>
      <c r="H16" s="11">
        <f>'[1]Лицевые счета домов свод'!H2224</f>
        <v>2423.53</v>
      </c>
      <c r="I16" s="11">
        <f>'[1]Лицевые счета домов свод'!I2224</f>
        <v>22256.640000000003</v>
      </c>
      <c r="J16" s="11">
        <f>'[1]Лицевые счета домов свод'!J2224</f>
        <v>-27296.910000000003</v>
      </c>
      <c r="K16" s="11">
        <f>'[1]Лицевые счета домов свод'!K2224</f>
        <v>161.349999999999</v>
      </c>
      <c r="L16" s="5"/>
    </row>
    <row r="17" spans="1:12" s="2" customFormat="1" ht="12.75" hidden="1">
      <c r="A17" s="3"/>
      <c r="B17" s="3"/>
      <c r="C17" s="3"/>
      <c r="D17" s="3" t="s">
        <v>27</v>
      </c>
      <c r="E17" s="11">
        <f>'[1]Лицевые счета домов свод'!E2225</f>
        <v>593.59</v>
      </c>
      <c r="F17" s="11">
        <f>'[1]Лицевые счета домов свод'!F2225</f>
        <v>-19207.16</v>
      </c>
      <c r="G17" s="11">
        <f>'[1]Лицевые счета домов свод'!G2225</f>
        <v>5324.430000000002</v>
      </c>
      <c r="H17" s="11">
        <f>'[1]Лицевые счета домов свод'!H2225</f>
        <v>5137.8899999999985</v>
      </c>
      <c r="I17" s="11">
        <f>'[1]Лицевые счета домов свод'!I2225</f>
        <v>9737.28</v>
      </c>
      <c r="J17" s="11">
        <f>'[1]Лицевые счета домов свод'!J2225</f>
        <v>-23806.550000000003</v>
      </c>
      <c r="K17" s="11">
        <f>'[1]Лицевые счета домов свод'!K2225</f>
        <v>780.1300000000037</v>
      </c>
      <c r="L17" s="5"/>
    </row>
    <row r="18" spans="1:12" s="2" customFormat="1" ht="31.5" customHeight="1" hidden="1">
      <c r="A18" s="3"/>
      <c r="B18" s="3"/>
      <c r="C18" s="3"/>
      <c r="D18" s="12" t="s">
        <v>28</v>
      </c>
      <c r="E18" s="11">
        <f>'[1]Лицевые счета домов свод'!E2226</f>
        <v>16.89</v>
      </c>
      <c r="F18" s="11">
        <f>'[1]Лицевые счета домов свод'!F2226</f>
        <v>420.94</v>
      </c>
      <c r="G18" s="11">
        <f>'[1]Лицевые счета домов свод'!G2226</f>
        <v>150.70000000000002</v>
      </c>
      <c r="H18" s="11">
        <f>'[1]Лицевые счета домов свод'!H2226</f>
        <v>145.41</v>
      </c>
      <c r="I18" s="11">
        <f>'[1]Лицевые счета домов свод'!I2226</f>
        <v>0</v>
      </c>
      <c r="J18" s="11">
        <f>'[1]Лицевые счета домов свод'!J2226</f>
        <v>566.35</v>
      </c>
      <c r="K18" s="11">
        <f>'[1]Лицевые счета домов свод'!K2226</f>
        <v>22.180000000000035</v>
      </c>
      <c r="L18" s="5"/>
    </row>
    <row r="19" spans="1:12" s="2" customFormat="1" ht="43.5" customHeight="1" hidden="1">
      <c r="A19" s="3"/>
      <c r="B19" s="3"/>
      <c r="C19" s="3"/>
      <c r="D19" s="12" t="s">
        <v>29</v>
      </c>
      <c r="E19" s="11">
        <f>'[1]Лицевые счета домов свод'!E2227</f>
        <v>4077.53</v>
      </c>
      <c r="F19" s="11">
        <f>'[1]Лицевые счета домов свод'!F2227</f>
        <v>-4077.53</v>
      </c>
      <c r="G19" s="11">
        <f>'[1]Лицевые счета домов свод'!G2227</f>
        <v>47718.719999999994</v>
      </c>
      <c r="H19" s="11">
        <f>'[1]Лицевые счета домов свод'!H2227</f>
        <v>46047.14000000001</v>
      </c>
      <c r="I19" s="11">
        <f>'[1]Лицевые счета домов свод'!I2227</f>
        <v>47718.719999999994</v>
      </c>
      <c r="J19" s="11">
        <f>'[1]Лицевые счета домов свод'!J2227</f>
        <v>-5749.109999999986</v>
      </c>
      <c r="K19" s="11">
        <f>'[1]Лицевые счета домов свод'!K2227</f>
        <v>5749.109999999986</v>
      </c>
      <c r="L19" s="5"/>
    </row>
    <row r="20" spans="1:12" s="2" customFormat="1" ht="21.75" customHeight="1" hidden="1">
      <c r="A20" s="3"/>
      <c r="B20" s="3"/>
      <c r="C20" s="3"/>
      <c r="D20" s="12" t="s">
        <v>30</v>
      </c>
      <c r="E20" s="11">
        <f>'[1]Лицевые счета домов свод'!E2228</f>
        <v>2072.33</v>
      </c>
      <c r="F20" s="11">
        <f>'[1]Лицевые счета домов свод'!F2228</f>
        <v>-46302.73</v>
      </c>
      <c r="G20" s="11">
        <f>'[1]Лицевые счета домов свод'!G2228</f>
        <v>18585.18</v>
      </c>
      <c r="H20" s="11">
        <f>'[1]Лицевые счета домов свод'!H2228</f>
        <v>17933.97</v>
      </c>
      <c r="I20" s="11">
        <f>'[1]Лицевые счета домов свод'!I2228</f>
        <v>35621.03704</v>
      </c>
      <c r="J20" s="11">
        <f>'[1]Лицевые счета домов свод'!J2228</f>
        <v>-63989.797040000005</v>
      </c>
      <c r="K20" s="11">
        <f>'[1]Лицевые счета домов свод'!K2228</f>
        <v>2723.540000000001</v>
      </c>
      <c r="L20" s="5"/>
    </row>
    <row r="21" spans="1:12" s="2" customFormat="1" ht="29.25" customHeight="1" hidden="1">
      <c r="A21" s="3"/>
      <c r="B21" s="3"/>
      <c r="C21" s="3"/>
      <c r="D21" s="12" t="s">
        <v>31</v>
      </c>
      <c r="E21" s="11">
        <f>'[1]Лицевые счета домов свод'!E2229</f>
        <v>532.29</v>
      </c>
      <c r="F21" s="11">
        <f>'[1]Лицевые счета домов свод'!F2229</f>
        <v>-59635.51</v>
      </c>
      <c r="G21" s="11">
        <f>'[1]Лицевые счета домов свод'!G2229</f>
        <v>4771.89</v>
      </c>
      <c r="H21" s="11">
        <f>'[1]Лицевые счета домов свод'!H2229</f>
        <v>4604.85</v>
      </c>
      <c r="I21" s="11">
        <f>'[1]Лицевые счета домов свод'!I2229</f>
        <v>0</v>
      </c>
      <c r="J21" s="11">
        <f>'[1]Лицевые счета домов свод'!J2229</f>
        <v>-55030.66</v>
      </c>
      <c r="K21" s="11">
        <f>'[1]Лицевые счета домов свод'!K2229</f>
        <v>699.3299999999999</v>
      </c>
      <c r="L21" s="5"/>
    </row>
    <row r="22" spans="1:12" s="2" customFormat="1" ht="12.75" hidden="1">
      <c r="A22" s="3"/>
      <c r="B22" s="3"/>
      <c r="C22" s="3"/>
      <c r="D22" s="4" t="s">
        <v>32</v>
      </c>
      <c r="E22" s="4">
        <f>SUM(E13:E21)</f>
        <v>27980.84</v>
      </c>
      <c r="F22" s="4">
        <f>SUM(F13:F21)</f>
        <v>-177063.12</v>
      </c>
      <c r="G22" s="4">
        <f>SUM(G13:G21)</f>
        <v>289828.30000000005</v>
      </c>
      <c r="H22" s="4">
        <f>SUM(H13:H21)</f>
        <v>279675.68000000005</v>
      </c>
      <c r="I22" s="13">
        <f>SUM(I13:I21)</f>
        <v>306979.07704</v>
      </c>
      <c r="J22" s="13">
        <f>SUM(J13:J21)</f>
        <v>-204366.51704</v>
      </c>
      <c r="K22" s="4">
        <f>SUM(K13:K21)</f>
        <v>38133.459999999985</v>
      </c>
      <c r="L22" s="5"/>
    </row>
    <row r="23" spans="1:12" s="2" customFormat="1" ht="12.75" hidden="1">
      <c r="A23" s="3"/>
      <c r="B23" s="3"/>
      <c r="C23" s="3"/>
      <c r="D23" s="3" t="s">
        <v>33</v>
      </c>
      <c r="E23" s="11">
        <f>'[1]Лицевые счета домов свод'!E2231</f>
        <v>5634.88</v>
      </c>
      <c r="F23" s="11">
        <f>'[1]Лицевые счета домов свод'!F2231</f>
        <v>-5634.88</v>
      </c>
      <c r="G23" s="11">
        <f>'[1]Лицевые счета домов свод'!G2231</f>
        <v>73072.52999999998</v>
      </c>
      <c r="H23" s="11">
        <f>'[1]Лицевые счета домов свод'!H2231</f>
        <v>70328.31999999999</v>
      </c>
      <c r="I23" s="11">
        <f>'[1]Лицевые счета домов свод'!I2231</f>
        <v>73072.52999999998</v>
      </c>
      <c r="J23" s="11">
        <f>'[1]Лицевые счета домов свод'!J2231</f>
        <v>-8379.08999999999</v>
      </c>
      <c r="K23" s="11">
        <f>'[1]Лицевые счета домов свод'!K2231</f>
        <v>8379.089999999997</v>
      </c>
      <c r="L23" s="5"/>
    </row>
    <row r="24" spans="1:12" s="2" customFormat="1" ht="12.75" hidden="1">
      <c r="A24" s="3"/>
      <c r="B24" s="3"/>
      <c r="C24" s="3"/>
      <c r="D24" s="3" t="s">
        <v>34</v>
      </c>
      <c r="E24" s="11">
        <f>'[1]Лицевые счета домов свод'!E2232</f>
        <v>41255.47</v>
      </c>
      <c r="F24" s="11">
        <f>'[1]Лицевые счета домов свод'!F2232</f>
        <v>-41255.22</v>
      </c>
      <c r="G24" s="11">
        <f>'[1]Лицевые счета домов свод'!G2232</f>
        <v>0</v>
      </c>
      <c r="H24" s="11">
        <f>'[1]Лицевые счета домов свод'!H2232</f>
        <v>28723.93</v>
      </c>
      <c r="I24" s="11">
        <f>'[1]Лицевые счета домов свод'!I2232</f>
        <v>0</v>
      </c>
      <c r="J24" s="11">
        <f>'[1]Лицевые счета домов свод'!J2232</f>
        <v>-12531.29</v>
      </c>
      <c r="K24" s="11">
        <f>'[1]Лицевые счета домов свод'!K2232</f>
        <v>12531.54</v>
      </c>
      <c r="L24" s="5"/>
    </row>
    <row r="25" spans="1:12" s="2" customFormat="1" ht="12.75" hidden="1">
      <c r="A25" s="3"/>
      <c r="B25" s="3"/>
      <c r="C25" s="3"/>
      <c r="D25" s="3" t="s">
        <v>35</v>
      </c>
      <c r="E25" s="11">
        <f>'[1]Лицевые счета домов свод'!E2233</f>
        <v>0</v>
      </c>
      <c r="F25" s="11">
        <f>'[1]Лицевые счета домов свод'!F2233</f>
        <v>0</v>
      </c>
      <c r="G25" s="11">
        <f>'[1]Лицевые счета домов свод'!G2233</f>
        <v>14609.890000000003</v>
      </c>
      <c r="H25" s="11">
        <f>'[1]Лицевые счета домов свод'!H2233</f>
        <v>13254.099999999999</v>
      </c>
      <c r="I25" s="11">
        <f>'[1]Лицевые счета домов свод'!I2233</f>
        <v>14609.890000000003</v>
      </c>
      <c r="J25" s="11">
        <f>'[1]Лицевые счета домов свод'!J2233</f>
        <v>-1355.7900000000045</v>
      </c>
      <c r="K25" s="11">
        <f>'[1]Лицевые счета домов свод'!K2233</f>
        <v>1355.7900000000045</v>
      </c>
      <c r="L25" s="5"/>
    </row>
    <row r="26" spans="1:12" s="2" customFormat="1" ht="12.75" hidden="1">
      <c r="A26" s="3"/>
      <c r="B26" s="3"/>
      <c r="C26" s="3"/>
      <c r="D26" s="3" t="s">
        <v>36</v>
      </c>
      <c r="E26" s="11">
        <f>'[1]Лицевые счета домов свод'!E2234</f>
        <v>0</v>
      </c>
      <c r="F26" s="11">
        <f>'[1]Лицевые счета домов свод'!F2234</f>
        <v>0</v>
      </c>
      <c r="G26" s="11">
        <f>'[1]Лицевые счета домов свод'!G2234</f>
        <v>4887.959999999999</v>
      </c>
      <c r="H26" s="11">
        <f>'[1]Лицевые счета домов свод'!H2234</f>
        <v>3541.34</v>
      </c>
      <c r="I26" s="11">
        <f>'[1]Лицевые счета домов свод'!I2234</f>
        <v>0</v>
      </c>
      <c r="J26" s="11">
        <f>'[1]Лицевые счета домов свод'!J2234</f>
        <v>3541.34</v>
      </c>
      <c r="K26" s="11">
        <f>'[1]Лицевые счета домов свод'!K2234</f>
        <v>1346.619999999999</v>
      </c>
      <c r="L26" s="5"/>
    </row>
    <row r="27" spans="1:12" s="2" customFormat="1" ht="12.75" hidden="1">
      <c r="A27" s="3"/>
      <c r="B27" s="3"/>
      <c r="C27" s="3"/>
      <c r="D27" s="3" t="s">
        <v>37</v>
      </c>
      <c r="E27" s="11">
        <f>'[1]Лицевые счета домов свод'!E2235</f>
        <v>-370</v>
      </c>
      <c r="F27" s="11">
        <f>'[1]Лицевые счета домов свод'!F2235</f>
        <v>370</v>
      </c>
      <c r="G27" s="11">
        <f>'[1]Лицевые счета домов свод'!G2235</f>
        <v>5525.979999999999</v>
      </c>
      <c r="H27" s="11">
        <f>'[1]Лицевые счета домов свод'!H2235</f>
        <v>5253.65</v>
      </c>
      <c r="I27" s="11">
        <f>'[1]Лицевые счета домов свод'!I2235</f>
        <v>5525.979999999999</v>
      </c>
      <c r="J27" s="11">
        <f>'[1]Лицевые счета домов свод'!J2235</f>
        <v>97.67000000000098</v>
      </c>
      <c r="K27" s="11">
        <f>'[1]Лицевые счета домов свод'!K2235</f>
        <v>-97.67000000000098</v>
      </c>
      <c r="L27" s="5"/>
    </row>
    <row r="28" spans="1:12" s="2" customFormat="1" ht="12.75" hidden="1">
      <c r="A28" s="3"/>
      <c r="B28" s="3"/>
      <c r="C28" s="3"/>
      <c r="D28" s="3" t="s">
        <v>38</v>
      </c>
      <c r="E28" s="11">
        <f>'[1]Лицевые счета домов свод'!E2236</f>
        <v>9077.89</v>
      </c>
      <c r="F28" s="11">
        <f>'[1]Лицевые счета домов свод'!F2236</f>
        <v>-9077.89</v>
      </c>
      <c r="G28" s="11">
        <f>'[1]Лицевые счета домов свод'!G2236</f>
        <v>94432.63000000002</v>
      </c>
      <c r="H28" s="11">
        <f>'[1]Лицевые счета домов свод'!H2236</f>
        <v>90833.23000000001</v>
      </c>
      <c r="I28" s="11">
        <f>'[1]Лицевые счета домов свод'!I2236</f>
        <v>94432.63000000002</v>
      </c>
      <c r="J28" s="11">
        <f>'[1]Лицевые счета домов свод'!J2236</f>
        <v>-12677.290000000008</v>
      </c>
      <c r="K28" s="11">
        <f>'[1]Лицевые счета домов свод'!K2236</f>
        <v>12677.290000000008</v>
      </c>
      <c r="L28" s="5"/>
    </row>
    <row r="29" spans="1:12" s="2" customFormat="1" ht="12.75" hidden="1">
      <c r="A29" s="3"/>
      <c r="B29" s="3"/>
      <c r="C29" s="3"/>
      <c r="D29" s="3" t="s">
        <v>39</v>
      </c>
      <c r="E29" s="11">
        <f>'[1]Лицевые счета домов свод'!E2237</f>
        <v>12204.35</v>
      </c>
      <c r="F29" s="11">
        <f>'[1]Лицевые счета домов свод'!F2237</f>
        <v>-12204.35</v>
      </c>
      <c r="G29" s="11">
        <f>'[1]Лицевые счета домов свод'!G2237</f>
        <v>148605.62</v>
      </c>
      <c r="H29" s="11">
        <f>'[1]Лицевые счета домов свод'!H2237</f>
        <v>141754.7</v>
      </c>
      <c r="I29" s="11">
        <f>'[1]Лицевые счета домов свод'!I2237</f>
        <v>148605.62</v>
      </c>
      <c r="J29" s="11">
        <f>'[1]Лицевые счета домов свод'!J2237</f>
        <v>-19055.26999999999</v>
      </c>
      <c r="K29" s="11">
        <f>'[1]Лицевые счета домов свод'!K2237</f>
        <v>19055.26999999999</v>
      </c>
      <c r="L29" s="5"/>
    </row>
    <row r="30" spans="1:12" s="2" customFormat="1" ht="12.75" hidden="1">
      <c r="A30" s="3"/>
      <c r="B30" s="3"/>
      <c r="C30" s="3"/>
      <c r="D30" s="3" t="s">
        <v>40</v>
      </c>
      <c r="E30" s="11">
        <f>'[1]Лицевые счета домов свод'!E2238</f>
        <v>10936.92</v>
      </c>
      <c r="F30" s="11">
        <f>'[1]Лицевые счета домов свод'!F2238</f>
        <v>-10936.92</v>
      </c>
      <c r="G30" s="11">
        <f>'[1]Лицевые счета домов свод'!G2238</f>
        <v>114023.20000000001</v>
      </c>
      <c r="H30" s="11">
        <f>'[1]Лицевые счета домов свод'!H2238</f>
        <v>109745.05</v>
      </c>
      <c r="I30" s="11">
        <f>'[1]Лицевые счета домов свод'!I2238</f>
        <v>114023.20000000001</v>
      </c>
      <c r="J30" s="11">
        <f>'[1]Лицевые счета домов свод'!J2238</f>
        <v>-15215.070000000007</v>
      </c>
      <c r="K30" s="11">
        <f>'[1]Лицевые счета домов свод'!K2238</f>
        <v>15215.070000000007</v>
      </c>
      <c r="L30" s="5"/>
    </row>
    <row r="31" spans="1:12" s="2" customFormat="1" ht="12.75" hidden="1">
      <c r="A31" s="3"/>
      <c r="B31" s="3"/>
      <c r="C31" s="3"/>
      <c r="D31" s="3" t="s">
        <v>41</v>
      </c>
      <c r="E31" s="11">
        <f>'[1]Лицевые счета домов свод'!E2239</f>
        <v>0</v>
      </c>
      <c r="F31" s="11">
        <f>'[1]Лицевые счета домов свод'!F2239</f>
        <v>0</v>
      </c>
      <c r="G31" s="11">
        <f>'[1]Лицевые счета домов свод'!G2239</f>
        <v>46823.22999999999</v>
      </c>
      <c r="H31" s="11">
        <f>'[1]Лицевые счета домов свод'!H2239</f>
        <v>44007.270000000004</v>
      </c>
      <c r="I31" s="11">
        <f>'[1]Лицевые счета домов свод'!I2239</f>
        <v>46823.22999999999</v>
      </c>
      <c r="J31" s="11">
        <f>'[1]Лицевые счета домов свод'!J2239</f>
        <v>-2815.9599999999846</v>
      </c>
      <c r="K31" s="11">
        <f>'[1]Лицевые счета домов свод'!K2239</f>
        <v>2815.9599999999846</v>
      </c>
      <c r="L31" s="5"/>
    </row>
    <row r="32" spans="1:12" s="2" customFormat="1" ht="12.75">
      <c r="A32" s="3"/>
      <c r="B32" s="6" t="s">
        <v>14</v>
      </c>
      <c r="C32" s="9">
        <v>142</v>
      </c>
      <c r="D32" s="3"/>
      <c r="E32" s="4">
        <f>SUM(E23:E31)+E22+E12</f>
        <v>132770.31</v>
      </c>
      <c r="F32" s="4">
        <f>SUM(F23:F31)+F22+F12</f>
        <v>-562024.55</v>
      </c>
      <c r="G32" s="4">
        <f>SUM(G23:G31)+G22+G12</f>
        <v>1062047.4000000001</v>
      </c>
      <c r="H32" s="4">
        <f>SUM(H23:H31)+H22+H12</f>
        <v>1047677.56</v>
      </c>
      <c r="I32" s="13">
        <f>SUM(I23:I31)+I22+I12</f>
        <v>946515.8370399999</v>
      </c>
      <c r="J32" s="13">
        <f>SUM(J23:J31)+J22+J12</f>
        <v>-460862.82704</v>
      </c>
      <c r="K32" s="13">
        <f>SUM(K23:K31)+K22+K12</f>
        <v>147140.15</v>
      </c>
      <c r="L32" s="10" t="s">
        <v>15</v>
      </c>
    </row>
    <row r="33" s="2" customFormat="1" ht="12.75"/>
  </sheetData>
  <sheetProtection selectLockedCells="1" selectUnlockedCells="1"/>
  <mergeCells count="12"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71"/>
  <sheetViews>
    <sheetView zoomScale="80" zoomScaleNormal="80" workbookViewId="0" topLeftCell="A49">
      <selection activeCell="E71" sqref="E71"/>
    </sheetView>
  </sheetViews>
  <sheetFormatPr defaultColWidth="12.57421875" defaultRowHeight="12.75"/>
  <cols>
    <col min="1" max="1" width="8.7109375" style="0" customWidth="1"/>
    <col min="2" max="2" width="40.140625" style="0" customWidth="1"/>
    <col min="3" max="3" width="23.57421875" style="0" customWidth="1"/>
    <col min="4" max="4" width="34.7109375" style="0" customWidth="1"/>
    <col min="5" max="5" width="20.00390625" style="0" customWidth="1"/>
    <col min="6" max="16384" width="11.57421875" style="0" customWidth="1"/>
  </cols>
  <sheetData>
    <row r="1" spans="1:5" s="15" customFormat="1" ht="12.75">
      <c r="A1" s="14" t="s">
        <v>42</v>
      </c>
      <c r="B1" s="14"/>
      <c r="C1" s="14"/>
      <c r="D1" s="14"/>
      <c r="E1" s="14"/>
    </row>
    <row r="2" spans="1:5" s="2" customFormat="1" ht="12.75">
      <c r="A2" s="16" t="s">
        <v>1</v>
      </c>
      <c r="B2" s="17" t="s">
        <v>43</v>
      </c>
      <c r="C2" s="17" t="s">
        <v>2</v>
      </c>
      <c r="D2" s="17" t="s">
        <v>44</v>
      </c>
      <c r="E2" s="17" t="s">
        <v>45</v>
      </c>
    </row>
    <row r="3" spans="1:5" s="2" customFormat="1" ht="12.75">
      <c r="A3" s="18">
        <v>1</v>
      </c>
      <c r="B3" s="18" t="s">
        <v>46</v>
      </c>
      <c r="C3" s="18" t="s">
        <v>47</v>
      </c>
      <c r="D3" s="18" t="s">
        <v>48</v>
      </c>
      <c r="E3" s="18">
        <v>69742.44</v>
      </c>
    </row>
    <row r="4" spans="1:5" s="2" customFormat="1" ht="12.75" hidden="1">
      <c r="A4" s="18">
        <v>2</v>
      </c>
      <c r="B4" s="19"/>
      <c r="C4" s="20"/>
      <c r="D4" s="20"/>
      <c r="E4" s="20"/>
    </row>
    <row r="5" spans="1:5" s="2" customFormat="1" ht="12.75" hidden="1">
      <c r="A5" s="18">
        <v>3</v>
      </c>
      <c r="B5" s="18"/>
      <c r="C5" s="20"/>
      <c r="D5" s="20"/>
      <c r="E5" s="20"/>
    </row>
    <row r="6" spans="1:5" s="2" customFormat="1" ht="12.75" hidden="1">
      <c r="A6" s="18">
        <v>4</v>
      </c>
      <c r="B6" s="18"/>
      <c r="C6" s="18"/>
      <c r="D6" s="18"/>
      <c r="E6" s="18"/>
    </row>
    <row r="7" spans="1:5" s="2" customFormat="1" ht="12.75" hidden="1">
      <c r="A7" s="21"/>
      <c r="B7" s="21" t="s">
        <v>49</v>
      </c>
      <c r="C7" s="21"/>
      <c r="D7" s="21"/>
      <c r="E7" s="21">
        <f>E4+E5+E3+E6</f>
        <v>69742.44</v>
      </c>
    </row>
    <row r="8" spans="1:5" s="15" customFormat="1" ht="19.5" customHeight="1">
      <c r="A8" s="22" t="s">
        <v>50</v>
      </c>
      <c r="B8" s="22"/>
      <c r="C8" s="22"/>
      <c r="D8" s="22"/>
      <c r="E8" s="22"/>
    </row>
    <row r="9" spans="1:5" s="2" customFormat="1" ht="12.75">
      <c r="A9" s="16" t="s">
        <v>1</v>
      </c>
      <c r="B9" s="17" t="s">
        <v>43</v>
      </c>
      <c r="C9" s="17" t="s">
        <v>2</v>
      </c>
      <c r="D9" s="17" t="s">
        <v>44</v>
      </c>
      <c r="E9" s="17" t="s">
        <v>45</v>
      </c>
    </row>
    <row r="10" spans="1:5" s="24" customFormat="1" ht="48" customHeight="1">
      <c r="A10" s="23">
        <v>1</v>
      </c>
      <c r="B10" s="20" t="s">
        <v>51</v>
      </c>
      <c r="C10" s="20" t="s">
        <v>52</v>
      </c>
      <c r="D10" s="20"/>
      <c r="E10" s="20">
        <v>2855.64</v>
      </c>
    </row>
    <row r="11" spans="1:5" s="2" customFormat="1" ht="12.75" hidden="1">
      <c r="A11" s="18">
        <v>2</v>
      </c>
      <c r="B11" s="20"/>
      <c r="C11" s="20"/>
      <c r="D11" s="20"/>
      <c r="E11" s="20"/>
    </row>
    <row r="12" spans="1:5" s="2" customFormat="1" ht="12.75" hidden="1">
      <c r="A12" s="18">
        <v>3</v>
      </c>
      <c r="B12" s="18"/>
      <c r="C12" s="18"/>
      <c r="D12" s="18"/>
      <c r="E12" s="18"/>
    </row>
    <row r="13" spans="1:5" s="2" customFormat="1" ht="12.75" hidden="1">
      <c r="A13" s="21"/>
      <c r="B13" s="21" t="s">
        <v>49</v>
      </c>
      <c r="C13" s="21"/>
      <c r="D13" s="21"/>
      <c r="E13" s="21">
        <f>E11+E10+E12</f>
        <v>2855.64</v>
      </c>
    </row>
    <row r="14" spans="1:5" s="15" customFormat="1" ht="12.75">
      <c r="A14" s="14" t="s">
        <v>53</v>
      </c>
      <c r="B14" s="14"/>
      <c r="C14" s="14"/>
      <c r="D14" s="14"/>
      <c r="E14" s="14"/>
    </row>
    <row r="15" spans="1:5" s="2" customFormat="1" ht="12.75">
      <c r="A15" s="16" t="s">
        <v>1</v>
      </c>
      <c r="B15" s="17" t="s">
        <v>43</v>
      </c>
      <c r="C15" s="17" t="s">
        <v>2</v>
      </c>
      <c r="D15" s="17" t="s">
        <v>44</v>
      </c>
      <c r="E15" s="17" t="s">
        <v>45</v>
      </c>
    </row>
    <row r="16" spans="1:5" s="2" customFormat="1" ht="12.75">
      <c r="A16" s="18">
        <v>1</v>
      </c>
      <c r="B16" s="19" t="s">
        <v>54</v>
      </c>
      <c r="C16" s="20" t="s">
        <v>52</v>
      </c>
      <c r="D16" s="18" t="s">
        <v>55</v>
      </c>
      <c r="E16" s="18">
        <v>17339.6</v>
      </c>
    </row>
    <row r="17" spans="1:5" s="2" customFormat="1" ht="12.75" hidden="1">
      <c r="A17" s="18">
        <v>2</v>
      </c>
      <c r="B17" s="20"/>
      <c r="C17" s="20"/>
      <c r="D17" s="20"/>
      <c r="E17" s="20"/>
    </row>
    <row r="18" spans="1:5" s="2" customFormat="1" ht="12.75" hidden="1">
      <c r="A18" s="18">
        <v>3</v>
      </c>
      <c r="B18" s="20"/>
      <c r="C18" s="20"/>
      <c r="D18" s="20"/>
      <c r="E18" s="20"/>
    </row>
    <row r="19" spans="1:5" s="2" customFormat="1" ht="12.75" hidden="1">
      <c r="A19" s="18">
        <v>4</v>
      </c>
      <c r="B19" s="20"/>
      <c r="C19" s="20"/>
      <c r="D19" s="20"/>
      <c r="E19" s="20"/>
    </row>
    <row r="20" spans="1:5" s="2" customFormat="1" ht="12.75" hidden="1">
      <c r="A20" s="18">
        <v>5</v>
      </c>
      <c r="B20" s="18"/>
      <c r="C20" s="18"/>
      <c r="D20" s="18"/>
      <c r="E20" s="18"/>
    </row>
    <row r="21" spans="1:5" s="2" customFormat="1" ht="12.75" hidden="1">
      <c r="A21" s="21"/>
      <c r="B21" s="21" t="s">
        <v>49</v>
      </c>
      <c r="C21" s="21"/>
      <c r="D21" s="21"/>
      <c r="E21" s="21">
        <f>E17+E18+E19+E16+E20</f>
        <v>17339.6</v>
      </c>
    </row>
    <row r="22" spans="1:5" s="15" customFormat="1" ht="12.75">
      <c r="A22" s="14" t="s">
        <v>56</v>
      </c>
      <c r="B22" s="14"/>
      <c r="C22" s="14"/>
      <c r="D22" s="14"/>
      <c r="E22" s="14"/>
    </row>
    <row r="23" spans="1:5" s="2" customFormat="1" ht="12.75">
      <c r="A23" s="16" t="s">
        <v>1</v>
      </c>
      <c r="B23" s="17" t="s">
        <v>43</v>
      </c>
      <c r="C23" s="17" t="s">
        <v>2</v>
      </c>
      <c r="D23" s="17" t="s">
        <v>44</v>
      </c>
      <c r="E23" s="17" t="s">
        <v>45</v>
      </c>
    </row>
    <row r="24" spans="1:5" s="2" customFormat="1" ht="43.5" customHeight="1">
      <c r="A24" s="21">
        <v>1</v>
      </c>
      <c r="B24" s="25" t="s">
        <v>57</v>
      </c>
      <c r="C24" s="20" t="s">
        <v>52</v>
      </c>
      <c r="D24" s="26" t="s">
        <v>58</v>
      </c>
      <c r="E24" s="27">
        <v>7808.25</v>
      </c>
    </row>
    <row r="25" spans="1:5" s="2" customFormat="1" ht="12.75" hidden="1">
      <c r="A25" s="21">
        <v>2</v>
      </c>
      <c r="B25" s="20"/>
      <c r="C25" s="20"/>
      <c r="D25" s="20"/>
      <c r="E25" s="20"/>
    </row>
    <row r="26" spans="1:5" s="2" customFormat="1" ht="12.75" hidden="1">
      <c r="A26" s="21">
        <v>3</v>
      </c>
      <c r="B26" s="20"/>
      <c r="C26" s="20"/>
      <c r="D26" s="20"/>
      <c r="E26" s="20"/>
    </row>
    <row r="27" spans="1:5" s="2" customFormat="1" ht="12.75" hidden="1">
      <c r="A27" s="21">
        <v>4</v>
      </c>
      <c r="B27" s="20"/>
      <c r="C27" s="20"/>
      <c r="D27" s="20"/>
      <c r="E27" s="20"/>
    </row>
    <row r="28" spans="1:5" s="2" customFormat="1" ht="12.75" hidden="1">
      <c r="A28" s="21">
        <v>5</v>
      </c>
      <c r="B28" s="21"/>
      <c r="C28" s="21"/>
      <c r="D28" s="21"/>
      <c r="E28" s="21"/>
    </row>
    <row r="29" spans="1:5" s="2" customFormat="1" ht="12.75" hidden="1">
      <c r="A29" s="21"/>
      <c r="B29" s="21" t="s">
        <v>49</v>
      </c>
      <c r="C29" s="21"/>
      <c r="D29" s="21"/>
      <c r="E29" s="21">
        <f>E24+E25+E26+E27+E28</f>
        <v>7808.25</v>
      </c>
    </row>
    <row r="30" s="2" customFormat="1" ht="12.75" hidden="1"/>
    <row r="31" spans="1:5" s="15" customFormat="1" ht="12.75">
      <c r="A31" s="14" t="s">
        <v>59</v>
      </c>
      <c r="B31" s="14"/>
      <c r="C31" s="14"/>
      <c r="D31" s="14"/>
      <c r="E31" s="14"/>
    </row>
    <row r="32" spans="1:5" s="2" customFormat="1" ht="12.75">
      <c r="A32" s="16" t="s">
        <v>1</v>
      </c>
      <c r="B32" s="17" t="s">
        <v>43</v>
      </c>
      <c r="C32" s="17" t="s">
        <v>2</v>
      </c>
      <c r="D32" s="17" t="s">
        <v>44</v>
      </c>
      <c r="E32" s="17" t="s">
        <v>45</v>
      </c>
    </row>
    <row r="33" spans="1:5" s="2" customFormat="1" ht="12.75">
      <c r="A33" s="18">
        <v>1</v>
      </c>
      <c r="B33" s="19" t="s">
        <v>60</v>
      </c>
      <c r="C33" s="20" t="s">
        <v>52</v>
      </c>
      <c r="D33" s="18" t="s">
        <v>61</v>
      </c>
      <c r="E33" s="18">
        <v>30187.79</v>
      </c>
    </row>
    <row r="34" spans="1:5" s="2" customFormat="1" ht="12.75" hidden="1">
      <c r="A34" s="18">
        <v>2</v>
      </c>
      <c r="B34" s="20"/>
      <c r="C34" s="20"/>
      <c r="D34" s="20"/>
      <c r="E34" s="20"/>
    </row>
    <row r="35" spans="1:5" s="2" customFormat="1" ht="12.75" hidden="1">
      <c r="A35" s="21"/>
      <c r="B35" s="21" t="s">
        <v>49</v>
      </c>
      <c r="C35" s="21"/>
      <c r="D35" s="21"/>
      <c r="E35" s="21">
        <f>E33+E34</f>
        <v>30187.79</v>
      </c>
    </row>
    <row r="36" s="2" customFormat="1" ht="12.75" hidden="1"/>
    <row r="37" spans="1:5" s="15" customFormat="1" ht="12.75">
      <c r="A37" s="14" t="s">
        <v>62</v>
      </c>
      <c r="B37" s="14"/>
      <c r="C37" s="14"/>
      <c r="D37" s="14"/>
      <c r="E37" s="14"/>
    </row>
    <row r="38" spans="1:5" s="2" customFormat="1" ht="12.75">
      <c r="A38" s="16" t="s">
        <v>1</v>
      </c>
      <c r="B38" s="17" t="s">
        <v>43</v>
      </c>
      <c r="C38" s="17" t="s">
        <v>2</v>
      </c>
      <c r="D38" s="17" t="s">
        <v>44</v>
      </c>
      <c r="E38" s="17" t="s">
        <v>45</v>
      </c>
    </row>
    <row r="39" spans="1:5" s="2" customFormat="1" ht="28.5" customHeight="1">
      <c r="A39" s="18">
        <v>1</v>
      </c>
      <c r="B39" s="20" t="s">
        <v>63</v>
      </c>
      <c r="C39" s="20" t="s">
        <v>52</v>
      </c>
      <c r="D39" s="28" t="s">
        <v>64</v>
      </c>
      <c r="E39" s="29">
        <v>12958.67</v>
      </c>
    </row>
    <row r="40" spans="1:5" s="2" customFormat="1" ht="12.75">
      <c r="A40" s="18">
        <v>2</v>
      </c>
      <c r="B40" s="20" t="s">
        <v>65</v>
      </c>
      <c r="C40" s="20" t="s">
        <v>52</v>
      </c>
      <c r="D40" s="20" t="s">
        <v>66</v>
      </c>
      <c r="E40" s="20">
        <v>1551.29</v>
      </c>
    </row>
    <row r="41" spans="1:5" s="2" customFormat="1" ht="12.75" hidden="1">
      <c r="A41" s="18">
        <v>3</v>
      </c>
      <c r="B41" s="20"/>
      <c r="C41" s="20"/>
      <c r="D41" s="20"/>
      <c r="E41" s="20"/>
    </row>
    <row r="42" spans="1:5" s="2" customFormat="1" ht="12.75" hidden="1">
      <c r="A42" s="21"/>
      <c r="B42" s="21" t="s">
        <v>49</v>
      </c>
      <c r="C42" s="21"/>
      <c r="D42" s="21"/>
      <c r="E42" s="21">
        <f>E39+E40+E41</f>
        <v>14509.96</v>
      </c>
    </row>
    <row r="43" s="2" customFormat="1" ht="12.75" hidden="1"/>
    <row r="44" spans="1:5" s="15" customFormat="1" ht="12.75" hidden="1">
      <c r="A44" s="14"/>
      <c r="B44" s="14"/>
      <c r="C44" s="14"/>
      <c r="D44" s="14"/>
      <c r="E44" s="14"/>
    </row>
    <row r="45" spans="1:5" s="2" customFormat="1" ht="12.75" hidden="1">
      <c r="A45" s="16" t="s">
        <v>1</v>
      </c>
      <c r="B45" s="17" t="s">
        <v>43</v>
      </c>
      <c r="C45" s="17" t="s">
        <v>2</v>
      </c>
      <c r="D45" s="17" t="s">
        <v>44</v>
      </c>
      <c r="E45" s="17" t="s">
        <v>45</v>
      </c>
    </row>
    <row r="46" spans="1:5" s="2" customFormat="1" ht="12.75" hidden="1">
      <c r="A46" s="18">
        <v>1</v>
      </c>
      <c r="B46" s="19"/>
      <c r="C46" s="20"/>
      <c r="D46" s="18"/>
      <c r="E46" s="18"/>
    </row>
    <row r="47" spans="1:5" s="2" customFormat="1" ht="12.75" hidden="1">
      <c r="A47" s="18">
        <v>2</v>
      </c>
      <c r="B47" s="20"/>
      <c r="C47" s="20"/>
      <c r="D47" s="20"/>
      <c r="E47" s="20"/>
    </row>
    <row r="48" spans="1:5" s="2" customFormat="1" ht="12.75" hidden="1">
      <c r="A48" s="18">
        <v>3</v>
      </c>
      <c r="B48" s="20"/>
      <c r="C48" s="20"/>
      <c r="D48" s="20"/>
      <c r="E48" s="20"/>
    </row>
    <row r="49" spans="1:5" s="2" customFormat="1" ht="12.75" hidden="1">
      <c r="A49" s="21"/>
      <c r="B49" s="21" t="s">
        <v>49</v>
      </c>
      <c r="C49" s="21"/>
      <c r="D49" s="21"/>
      <c r="E49" s="21">
        <f>E46+E47+E48</f>
        <v>0</v>
      </c>
    </row>
    <row r="50" s="2" customFormat="1" ht="12.75" hidden="1"/>
    <row r="51" spans="1:5" s="2" customFormat="1" ht="12.75" hidden="1">
      <c r="A51" s="30"/>
      <c r="B51" s="30"/>
      <c r="C51" s="30"/>
      <c r="D51" s="30"/>
      <c r="E51" s="30"/>
    </row>
    <row r="52" spans="1:5" s="2" customFormat="1" ht="12.75" hidden="1">
      <c r="A52" s="16" t="s">
        <v>1</v>
      </c>
      <c r="B52" s="17" t="s">
        <v>43</v>
      </c>
      <c r="C52" s="17" t="s">
        <v>2</v>
      </c>
      <c r="D52" s="17" t="s">
        <v>44</v>
      </c>
      <c r="E52" s="17" t="s">
        <v>45</v>
      </c>
    </row>
    <row r="53" spans="1:5" s="2" customFormat="1" ht="12.75" hidden="1">
      <c r="A53" s="18">
        <v>1</v>
      </c>
      <c r="B53" s="19"/>
      <c r="C53" s="20"/>
      <c r="D53" s="18"/>
      <c r="E53" s="18"/>
    </row>
    <row r="54" spans="1:5" s="2" customFormat="1" ht="12.75" hidden="1">
      <c r="A54" s="18">
        <v>2</v>
      </c>
      <c r="B54" s="20"/>
      <c r="C54" s="20"/>
      <c r="D54" s="20"/>
      <c r="E54" s="20"/>
    </row>
    <row r="55" spans="1:5" s="2" customFormat="1" ht="12.75" hidden="1">
      <c r="A55" s="18">
        <v>3</v>
      </c>
      <c r="B55" s="20"/>
      <c r="C55" s="20"/>
      <c r="D55" s="20"/>
      <c r="E55" s="20"/>
    </row>
    <row r="56" spans="1:5" s="2" customFormat="1" ht="12.75" hidden="1">
      <c r="A56" s="21"/>
      <c r="B56" s="21" t="s">
        <v>49</v>
      </c>
      <c r="C56" s="21"/>
      <c r="D56" s="21"/>
      <c r="E56" s="21">
        <f>E53+E54+E55</f>
        <v>0</v>
      </c>
    </row>
    <row r="57" s="2" customFormat="1" ht="12.75" hidden="1"/>
    <row r="58" spans="1:5" s="2" customFormat="1" ht="12.75" hidden="1">
      <c r="A58" s="30"/>
      <c r="B58" s="30"/>
      <c r="C58" s="30"/>
      <c r="D58" s="30"/>
      <c r="E58" s="30"/>
    </row>
    <row r="59" spans="1:5" s="2" customFormat="1" ht="12.75" hidden="1">
      <c r="A59" s="16" t="s">
        <v>1</v>
      </c>
      <c r="B59" s="17" t="s">
        <v>43</v>
      </c>
      <c r="C59" s="17" t="s">
        <v>2</v>
      </c>
      <c r="D59" s="17" t="s">
        <v>44</v>
      </c>
      <c r="E59" s="17" t="s">
        <v>45</v>
      </c>
    </row>
    <row r="60" spans="1:5" s="2" customFormat="1" ht="12.75" hidden="1">
      <c r="A60" s="18">
        <v>1</v>
      </c>
      <c r="B60" s="19"/>
      <c r="C60" s="20"/>
      <c r="D60" s="18"/>
      <c r="E60" s="18"/>
    </row>
    <row r="61" spans="1:5" s="2" customFormat="1" ht="12.75" hidden="1">
      <c r="A61" s="18">
        <v>2</v>
      </c>
      <c r="B61" s="20"/>
      <c r="C61" s="20"/>
      <c r="D61" s="20"/>
      <c r="E61" s="20"/>
    </row>
    <row r="62" spans="1:5" s="2" customFormat="1" ht="12.75" hidden="1">
      <c r="A62" s="18">
        <v>3</v>
      </c>
      <c r="B62" s="20"/>
      <c r="C62" s="20"/>
      <c r="D62" s="20"/>
      <c r="E62" s="20"/>
    </row>
    <row r="63" spans="1:5" s="2" customFormat="1" ht="12.75" hidden="1">
      <c r="A63" s="21"/>
      <c r="B63" s="21" t="s">
        <v>49</v>
      </c>
      <c r="C63" s="21"/>
      <c r="D63" s="21"/>
      <c r="E63" s="21">
        <f>E60+E61+E62</f>
        <v>0</v>
      </c>
    </row>
    <row r="64" s="2" customFormat="1" ht="12.75" hidden="1"/>
    <row r="65" spans="1:5" s="2" customFormat="1" ht="12.75" hidden="1">
      <c r="A65" s="30"/>
      <c r="B65" s="30"/>
      <c r="C65" s="30"/>
      <c r="D65" s="30"/>
      <c r="E65" s="30"/>
    </row>
    <row r="66" spans="1:5" s="2" customFormat="1" ht="12.75" hidden="1">
      <c r="A66" s="16" t="s">
        <v>1</v>
      </c>
      <c r="B66" s="17" t="s">
        <v>43</v>
      </c>
      <c r="C66" s="17" t="s">
        <v>2</v>
      </c>
      <c r="D66" s="17" t="s">
        <v>44</v>
      </c>
      <c r="E66" s="17" t="s">
        <v>45</v>
      </c>
    </row>
    <row r="67" spans="1:5" s="2" customFormat="1" ht="12.75" hidden="1">
      <c r="A67" s="18">
        <v>1</v>
      </c>
      <c r="B67" s="19"/>
      <c r="C67" s="20"/>
      <c r="D67" s="18"/>
      <c r="E67" s="18"/>
    </row>
    <row r="68" spans="1:5" s="2" customFormat="1" ht="12.75" hidden="1">
      <c r="A68" s="18">
        <v>2</v>
      </c>
      <c r="B68" s="20"/>
      <c r="C68" s="20"/>
      <c r="D68" s="20"/>
      <c r="E68" s="20"/>
    </row>
    <row r="69" spans="1:5" s="2" customFormat="1" ht="12.75" hidden="1">
      <c r="A69" s="18">
        <v>3</v>
      </c>
      <c r="B69" s="20"/>
      <c r="C69" s="20"/>
      <c r="D69" s="20"/>
      <c r="E69" s="20"/>
    </row>
    <row r="70" spans="1:5" s="2" customFormat="1" ht="12.75" hidden="1">
      <c r="A70" s="21"/>
      <c r="B70" s="21" t="s">
        <v>49</v>
      </c>
      <c r="C70" s="21"/>
      <c r="D70" s="21"/>
      <c r="E70" s="21">
        <f>E67+E68+E69</f>
        <v>0</v>
      </c>
    </row>
    <row r="71" spans="1:5" s="2" customFormat="1" ht="12.75" hidden="1">
      <c r="A71" s="31"/>
      <c r="B71" s="31" t="s">
        <v>67</v>
      </c>
      <c r="C71" s="31"/>
      <c r="D71" s="31"/>
      <c r="E71" s="31">
        <f>E7+E13+E21+E29+E35+E42+E49+E56+E63+E70</f>
        <v>142443.68</v>
      </c>
    </row>
    <row r="72" s="2" customFormat="1" ht="12.75"/>
    <row r="73" s="2" customFormat="1" ht="12.75"/>
  </sheetData>
  <sheetProtection selectLockedCells="1" selectUnlockedCells="1"/>
  <mergeCells count="10">
    <mergeCell ref="A1:E1"/>
    <mergeCell ref="A8:E8"/>
    <mergeCell ref="A14:E14"/>
    <mergeCell ref="A22:E22"/>
    <mergeCell ref="A31:E31"/>
    <mergeCell ref="A37:E37"/>
    <mergeCell ref="A44:E44"/>
    <mergeCell ref="A51:E51"/>
    <mergeCell ref="A58:E58"/>
    <mergeCell ref="A65:E65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04"/>
  <sheetViews>
    <sheetView zoomScale="80" zoomScaleNormal="80" workbookViewId="0" topLeftCell="A85">
      <selection activeCell="E104" sqref="E104"/>
    </sheetView>
  </sheetViews>
  <sheetFormatPr defaultColWidth="12.57421875" defaultRowHeight="12.75"/>
  <cols>
    <col min="1" max="1" width="8.7109375" style="32" customWidth="1"/>
    <col min="2" max="2" width="36.00390625" style="32" customWidth="1"/>
    <col min="3" max="3" width="23.57421875" style="32" customWidth="1"/>
    <col min="4" max="4" width="39.8515625" style="32" customWidth="1"/>
    <col min="5" max="5" width="20.00390625" style="32" customWidth="1"/>
    <col min="6" max="16384" width="11.57421875" style="32" customWidth="1"/>
  </cols>
  <sheetData>
    <row r="1" spans="1:5" s="24" customFormat="1" ht="12.75" customHeight="1">
      <c r="A1" s="33" t="s">
        <v>68</v>
      </c>
      <c r="B1" s="33"/>
      <c r="C1" s="33"/>
      <c r="D1" s="33"/>
      <c r="E1" s="33"/>
    </row>
    <row r="2" spans="1:5" s="24" customFormat="1" ht="12.75">
      <c r="A2" s="16" t="s">
        <v>1</v>
      </c>
      <c r="B2" s="34" t="s">
        <v>43</v>
      </c>
      <c r="C2" s="34" t="s">
        <v>2</v>
      </c>
      <c r="D2" s="34" t="s">
        <v>44</v>
      </c>
      <c r="E2" s="34" t="s">
        <v>45</v>
      </c>
    </row>
    <row r="3" spans="1:5" s="24" customFormat="1" ht="33" customHeight="1" hidden="1">
      <c r="A3" s="35">
        <v>1</v>
      </c>
      <c r="B3" s="20" t="s">
        <v>69</v>
      </c>
      <c r="C3" s="35" t="s">
        <v>70</v>
      </c>
      <c r="D3" s="35"/>
      <c r="E3" s="35">
        <v>4813.13</v>
      </c>
    </row>
    <row r="4" spans="1:5" s="24" customFormat="1" ht="12.75">
      <c r="A4" s="35">
        <v>1</v>
      </c>
      <c r="B4" s="20" t="s">
        <v>71</v>
      </c>
      <c r="C4" s="35" t="s">
        <v>70</v>
      </c>
      <c r="D4" s="20"/>
      <c r="E4" s="20">
        <v>726.99</v>
      </c>
    </row>
    <row r="5" spans="1:5" s="24" customFormat="1" ht="12.75">
      <c r="A5" s="35">
        <v>2</v>
      </c>
      <c r="B5" s="20" t="s">
        <v>72</v>
      </c>
      <c r="C5" s="35" t="s">
        <v>70</v>
      </c>
      <c r="D5" s="20"/>
      <c r="E5" s="20">
        <v>206.08</v>
      </c>
    </row>
    <row r="6" spans="1:5" s="24" customFormat="1" ht="12.75">
      <c r="A6" s="35">
        <v>3</v>
      </c>
      <c r="B6" s="20" t="s">
        <v>73</v>
      </c>
      <c r="C6" s="35" t="s">
        <v>70</v>
      </c>
      <c r="D6" s="36"/>
      <c r="E6" s="20">
        <v>1648.64</v>
      </c>
    </row>
    <row r="7" spans="1:5" s="24" customFormat="1" ht="12.75" hidden="1">
      <c r="A7" s="23"/>
      <c r="B7" s="23" t="s">
        <v>49</v>
      </c>
      <c r="C7" s="23"/>
      <c r="D7" s="23"/>
      <c r="E7" s="23">
        <f>E4+E5+E3+E6</f>
        <v>7394.84</v>
      </c>
    </row>
    <row r="8" spans="1:5" s="24" customFormat="1" ht="12.75" hidden="1">
      <c r="A8" s="37"/>
      <c r="B8" s="37"/>
      <c r="C8" s="37"/>
      <c r="D8" s="37"/>
      <c r="E8" s="37"/>
    </row>
    <row r="9" spans="1:5" s="24" customFormat="1" ht="20.25" customHeight="1">
      <c r="A9" s="33" t="s">
        <v>74</v>
      </c>
      <c r="B9" s="33"/>
      <c r="C9" s="33"/>
      <c r="D9" s="33"/>
      <c r="E9" s="33"/>
    </row>
    <row r="10" spans="1:5" s="24" customFormat="1" ht="12.75">
      <c r="A10" s="16" t="s">
        <v>1</v>
      </c>
      <c r="B10" s="34" t="s">
        <v>43</v>
      </c>
      <c r="C10" s="34" t="s">
        <v>2</v>
      </c>
      <c r="D10" s="34" t="s">
        <v>44</v>
      </c>
      <c r="E10" s="34" t="s">
        <v>45</v>
      </c>
    </row>
    <row r="11" spans="1:5" s="24" customFormat="1" ht="32.25" customHeight="1" hidden="1">
      <c r="A11" s="35">
        <v>1</v>
      </c>
      <c r="B11" s="20" t="s">
        <v>69</v>
      </c>
      <c r="C11" s="35" t="s">
        <v>70</v>
      </c>
      <c r="D11" s="35"/>
      <c r="E11" s="35">
        <v>5696.42</v>
      </c>
    </row>
    <row r="12" spans="1:5" s="24" customFormat="1" ht="12.75">
      <c r="A12" s="35">
        <v>1</v>
      </c>
      <c r="B12" s="20" t="s">
        <v>72</v>
      </c>
      <c r="C12" s="35" t="s">
        <v>70</v>
      </c>
      <c r="D12" s="20"/>
      <c r="E12" s="20">
        <v>206.08</v>
      </c>
    </row>
    <row r="13" spans="1:5" s="24" customFormat="1" ht="12.75">
      <c r="A13" s="35">
        <v>2</v>
      </c>
      <c r="B13" s="20" t="s">
        <v>73</v>
      </c>
      <c r="C13" s="35" t="s">
        <v>70</v>
      </c>
      <c r="D13" s="36"/>
      <c r="E13" s="20">
        <v>1648.64</v>
      </c>
    </row>
    <row r="14" spans="1:5" s="24" customFormat="1" ht="12.75" hidden="1">
      <c r="A14" s="35">
        <v>4</v>
      </c>
      <c r="B14" s="20"/>
      <c r="C14" s="20"/>
      <c r="D14" s="20"/>
      <c r="E14" s="20"/>
    </row>
    <row r="15" spans="1:5" s="24" customFormat="1" ht="12.75" hidden="1">
      <c r="A15" s="23"/>
      <c r="B15" s="23" t="s">
        <v>49</v>
      </c>
      <c r="C15" s="23"/>
      <c r="D15" s="23"/>
      <c r="E15" s="23">
        <f>E12+E13+E11+E14</f>
        <v>7551.14</v>
      </c>
    </row>
    <row r="16" spans="1:5" s="24" customFormat="1" ht="12.75" hidden="1">
      <c r="A16" s="37"/>
      <c r="B16" s="37"/>
      <c r="C16" s="37"/>
      <c r="D16" s="37"/>
      <c r="E16" s="37"/>
    </row>
    <row r="17" spans="1:5" s="38" customFormat="1" ht="28.5" customHeight="1">
      <c r="A17" s="22" t="s">
        <v>75</v>
      </c>
      <c r="B17" s="22"/>
      <c r="C17" s="22"/>
      <c r="D17" s="22"/>
      <c r="E17" s="22"/>
    </row>
    <row r="18" spans="1:5" s="24" customFormat="1" ht="12.75">
      <c r="A18" s="16" t="s">
        <v>1</v>
      </c>
      <c r="B18" s="34" t="s">
        <v>43</v>
      </c>
      <c r="C18" s="34" t="s">
        <v>2</v>
      </c>
      <c r="D18" s="34" t="s">
        <v>44</v>
      </c>
      <c r="E18" s="34" t="s">
        <v>45</v>
      </c>
    </row>
    <row r="19" spans="1:5" s="24" customFormat="1" ht="12.75">
      <c r="A19" s="35">
        <v>1</v>
      </c>
      <c r="B19" s="20" t="s">
        <v>72</v>
      </c>
      <c r="C19" s="35" t="s">
        <v>70</v>
      </c>
      <c r="D19" s="35"/>
      <c r="E19" s="35">
        <v>206.08</v>
      </c>
    </row>
    <row r="20" spans="1:5" s="24" customFormat="1" ht="12.75">
      <c r="A20" s="35">
        <v>2</v>
      </c>
      <c r="B20" s="20" t="s">
        <v>73</v>
      </c>
      <c r="C20" s="20" t="s">
        <v>70</v>
      </c>
      <c r="D20" s="20"/>
      <c r="E20" s="20">
        <v>1648.64</v>
      </c>
    </row>
    <row r="21" spans="1:5" s="24" customFormat="1" ht="12.75">
      <c r="A21" s="35">
        <v>3</v>
      </c>
      <c r="B21" s="20" t="s">
        <v>76</v>
      </c>
      <c r="C21" s="20" t="s">
        <v>70</v>
      </c>
      <c r="D21" s="20"/>
      <c r="E21" s="20">
        <v>6338.12</v>
      </c>
    </row>
    <row r="22" spans="1:5" s="24" customFormat="1" ht="66.75" customHeight="1">
      <c r="A22" s="35">
        <v>4</v>
      </c>
      <c r="B22" s="20" t="s">
        <v>77</v>
      </c>
      <c r="C22" s="20" t="s">
        <v>52</v>
      </c>
      <c r="D22" s="20"/>
      <c r="E22" s="20">
        <v>2741.11</v>
      </c>
    </row>
    <row r="23" spans="1:5" s="24" customFormat="1" ht="12.75" hidden="1">
      <c r="A23" s="35">
        <v>5</v>
      </c>
      <c r="B23" s="20"/>
      <c r="C23" s="20"/>
      <c r="D23" s="20"/>
      <c r="E23" s="20"/>
    </row>
    <row r="24" spans="1:5" s="24" customFormat="1" ht="12.75" hidden="1">
      <c r="A24" s="23"/>
      <c r="B24" s="23" t="s">
        <v>49</v>
      </c>
      <c r="C24" s="23"/>
      <c r="D24" s="23"/>
      <c r="E24" s="23">
        <f>E19+E20+E21+E22+E23</f>
        <v>10933.95</v>
      </c>
    </row>
    <row r="25" spans="1:5" s="24" customFormat="1" ht="12.75" hidden="1">
      <c r="A25" s="37"/>
      <c r="B25" s="37"/>
      <c r="C25" s="37"/>
      <c r="D25" s="37"/>
      <c r="E25" s="37"/>
    </row>
    <row r="26" spans="1:5" s="38" customFormat="1" ht="21" customHeight="1">
      <c r="A26" s="22" t="s">
        <v>42</v>
      </c>
      <c r="B26" s="22"/>
      <c r="C26" s="22"/>
      <c r="D26" s="22"/>
      <c r="E26" s="22"/>
    </row>
    <row r="27" spans="1:5" s="24" customFormat="1" ht="12.75">
      <c r="A27" s="16" t="s">
        <v>1</v>
      </c>
      <c r="B27" s="34" t="s">
        <v>43</v>
      </c>
      <c r="C27" s="34" t="s">
        <v>2</v>
      </c>
      <c r="D27" s="34" t="s">
        <v>44</v>
      </c>
      <c r="E27" s="34" t="s">
        <v>45</v>
      </c>
    </row>
    <row r="28" spans="1:5" s="24" customFormat="1" ht="12.75">
      <c r="A28" s="35">
        <v>1</v>
      </c>
      <c r="B28" s="20" t="s">
        <v>72</v>
      </c>
      <c r="C28" s="35" t="s">
        <v>70</v>
      </c>
      <c r="D28" s="35"/>
      <c r="E28" s="35">
        <v>206.08</v>
      </c>
    </row>
    <row r="29" spans="1:5" s="24" customFormat="1" ht="12.75">
      <c r="A29" s="35">
        <v>2</v>
      </c>
      <c r="B29" s="20" t="s">
        <v>73</v>
      </c>
      <c r="C29" s="20" t="s">
        <v>70</v>
      </c>
      <c r="D29" s="20"/>
      <c r="E29" s="20">
        <v>1648.64</v>
      </c>
    </row>
    <row r="30" spans="1:5" s="24" customFormat="1" ht="12.75">
      <c r="A30" s="35">
        <v>3</v>
      </c>
      <c r="B30" s="20" t="s">
        <v>78</v>
      </c>
      <c r="C30" s="20" t="s">
        <v>52</v>
      </c>
      <c r="D30" s="20" t="s">
        <v>79</v>
      </c>
      <c r="E30" s="20">
        <v>1443.3</v>
      </c>
    </row>
    <row r="31" spans="1:5" s="24" customFormat="1" ht="12.75">
      <c r="A31" s="35">
        <v>4</v>
      </c>
      <c r="B31" s="20" t="s">
        <v>80</v>
      </c>
      <c r="C31" s="20" t="s">
        <v>52</v>
      </c>
      <c r="D31" s="20" t="s">
        <v>81</v>
      </c>
      <c r="E31" s="20">
        <v>938.2</v>
      </c>
    </row>
    <row r="32" spans="1:5" s="24" customFormat="1" ht="12.75" hidden="1">
      <c r="A32" s="35">
        <v>5</v>
      </c>
      <c r="B32" s="20"/>
      <c r="C32" s="20"/>
      <c r="D32" s="20"/>
      <c r="E32" s="20"/>
    </row>
    <row r="33" spans="1:5" s="24" customFormat="1" ht="12.75" hidden="1">
      <c r="A33" s="23"/>
      <c r="B33" s="23" t="s">
        <v>49</v>
      </c>
      <c r="C33" s="23"/>
      <c r="D33" s="23"/>
      <c r="E33" s="23">
        <f>E28+E29+E30+E31+E32</f>
        <v>4236.22</v>
      </c>
    </row>
    <row r="34" spans="1:5" s="38" customFormat="1" ht="21" customHeight="1">
      <c r="A34" s="22" t="s">
        <v>50</v>
      </c>
      <c r="B34" s="22"/>
      <c r="C34" s="22"/>
      <c r="D34" s="22"/>
      <c r="E34" s="22"/>
    </row>
    <row r="35" spans="1:5" s="24" customFormat="1" ht="12.75">
      <c r="A35" s="16" t="s">
        <v>1</v>
      </c>
      <c r="B35" s="34" t="s">
        <v>43</v>
      </c>
      <c r="C35" s="34" t="s">
        <v>2</v>
      </c>
      <c r="D35" s="34" t="s">
        <v>44</v>
      </c>
      <c r="E35" s="34" t="s">
        <v>45</v>
      </c>
    </row>
    <row r="36" spans="1:5" s="24" customFormat="1" ht="30.75" customHeight="1">
      <c r="A36" s="23">
        <v>1</v>
      </c>
      <c r="B36" s="20" t="s">
        <v>72</v>
      </c>
      <c r="C36" s="35" t="s">
        <v>70</v>
      </c>
      <c r="D36" s="35"/>
      <c r="E36" s="35">
        <v>206.08</v>
      </c>
    </row>
    <row r="37" spans="1:5" s="24" customFormat="1" ht="29.25" customHeight="1">
      <c r="A37" s="23">
        <v>2</v>
      </c>
      <c r="B37" s="20" t="s">
        <v>73</v>
      </c>
      <c r="C37" s="20" t="s">
        <v>70</v>
      </c>
      <c r="D37" s="20"/>
      <c r="E37" s="20">
        <v>1648.64</v>
      </c>
    </row>
    <row r="38" spans="1:5" s="24" customFormat="1" ht="12.75">
      <c r="A38" s="23">
        <v>3</v>
      </c>
      <c r="B38" s="20" t="s">
        <v>82</v>
      </c>
      <c r="C38" s="20" t="s">
        <v>52</v>
      </c>
      <c r="D38" s="20" t="s">
        <v>64</v>
      </c>
      <c r="E38" s="20">
        <v>1400.3</v>
      </c>
    </row>
    <row r="39" spans="1:5" s="24" customFormat="1" ht="12.75">
      <c r="A39" s="23">
        <v>4</v>
      </c>
      <c r="B39" s="20" t="s">
        <v>83</v>
      </c>
      <c r="C39" s="20" t="s">
        <v>52</v>
      </c>
      <c r="D39" s="20" t="s">
        <v>84</v>
      </c>
      <c r="E39" s="20">
        <v>1080.09</v>
      </c>
    </row>
    <row r="40" spans="1:5" s="24" customFormat="1" ht="12.75">
      <c r="A40" s="23">
        <v>5</v>
      </c>
      <c r="B40" s="20" t="s">
        <v>85</v>
      </c>
      <c r="C40" s="20" t="s">
        <v>52</v>
      </c>
      <c r="D40" s="20"/>
      <c r="E40" s="20">
        <v>462.11</v>
      </c>
    </row>
    <row r="41" spans="1:5" s="24" customFormat="1" ht="12.75">
      <c r="A41" s="23">
        <v>6</v>
      </c>
      <c r="B41" s="20" t="s">
        <v>86</v>
      </c>
      <c r="C41" s="20" t="s">
        <v>52</v>
      </c>
      <c r="D41" s="20" t="s">
        <v>87</v>
      </c>
      <c r="E41" s="20">
        <v>549.68</v>
      </c>
    </row>
    <row r="42" spans="1:5" s="24" customFormat="1" ht="12.75">
      <c r="A42" s="23">
        <v>7</v>
      </c>
      <c r="B42" s="20" t="s">
        <v>88</v>
      </c>
      <c r="C42" s="20" t="s">
        <v>52</v>
      </c>
      <c r="D42" s="20"/>
      <c r="E42" s="20">
        <v>2042.93</v>
      </c>
    </row>
    <row r="43" spans="1:5" s="24" customFormat="1" ht="12.75" hidden="1">
      <c r="A43" s="23"/>
      <c r="B43" s="23" t="s">
        <v>49</v>
      </c>
      <c r="C43" s="23"/>
      <c r="D43" s="23"/>
      <c r="E43" s="23">
        <f>E39+E37+E38+E36+E40+E41+E42</f>
        <v>7389.83</v>
      </c>
    </row>
    <row r="44" spans="1:5" s="24" customFormat="1" ht="16.5" customHeight="1">
      <c r="A44" s="33" t="s">
        <v>53</v>
      </c>
      <c r="B44" s="33"/>
      <c r="C44" s="33"/>
      <c r="D44" s="33"/>
      <c r="E44" s="33"/>
    </row>
    <row r="45" spans="1:5" s="24" customFormat="1" ht="12.75">
      <c r="A45" s="16" t="s">
        <v>1</v>
      </c>
      <c r="B45" s="34" t="s">
        <v>43</v>
      </c>
      <c r="C45" s="34" t="s">
        <v>2</v>
      </c>
      <c r="D45" s="34" t="s">
        <v>44</v>
      </c>
      <c r="E45" s="34" t="s">
        <v>45</v>
      </c>
    </row>
    <row r="46" spans="1:5" s="24" customFormat="1" ht="28.5" customHeight="1">
      <c r="A46" s="35">
        <v>1</v>
      </c>
      <c r="B46" s="20" t="s">
        <v>72</v>
      </c>
      <c r="C46" s="35" t="s">
        <v>70</v>
      </c>
      <c r="D46" s="35"/>
      <c r="E46" s="35">
        <v>206.08</v>
      </c>
    </row>
    <row r="47" spans="1:5" s="24" customFormat="1" ht="30.75" customHeight="1">
      <c r="A47" s="35">
        <v>2</v>
      </c>
      <c r="B47" s="20" t="s">
        <v>89</v>
      </c>
      <c r="C47" s="35" t="s">
        <v>70</v>
      </c>
      <c r="D47" s="20" t="s">
        <v>90</v>
      </c>
      <c r="E47" s="20">
        <v>4868.64</v>
      </c>
    </row>
    <row r="48" spans="1:5" s="24" customFormat="1" ht="12.75">
      <c r="A48" s="35">
        <v>3</v>
      </c>
      <c r="B48" s="20" t="s">
        <v>91</v>
      </c>
      <c r="C48" s="35" t="s">
        <v>70</v>
      </c>
      <c r="D48" s="20" t="s">
        <v>92</v>
      </c>
      <c r="E48" s="20">
        <v>290.84</v>
      </c>
    </row>
    <row r="49" spans="1:5" s="24" customFormat="1" ht="12.75">
      <c r="A49" s="35">
        <v>4</v>
      </c>
      <c r="B49" s="20" t="s">
        <v>73</v>
      </c>
      <c r="C49" s="20" t="s">
        <v>70</v>
      </c>
      <c r="D49" s="20"/>
      <c r="E49" s="20">
        <v>1648.64</v>
      </c>
    </row>
    <row r="50" spans="1:5" s="24" customFormat="1" ht="12.75">
      <c r="A50" s="35">
        <v>5</v>
      </c>
      <c r="B50" s="20" t="s">
        <v>93</v>
      </c>
      <c r="C50" s="20" t="s">
        <v>70</v>
      </c>
      <c r="D50" s="20"/>
      <c r="E50" s="20">
        <v>40598.31</v>
      </c>
    </row>
    <row r="51" spans="1:5" s="24" customFormat="1" ht="12.75" hidden="1">
      <c r="A51" s="23"/>
      <c r="B51" s="23" t="s">
        <v>49</v>
      </c>
      <c r="C51" s="23"/>
      <c r="D51" s="23"/>
      <c r="E51" s="23">
        <f>E46+E47+E48+E49+E50</f>
        <v>47612.509999999995</v>
      </c>
    </row>
    <row r="52" s="24" customFormat="1" ht="12.75" hidden="1"/>
    <row r="53" spans="1:5" s="24" customFormat="1" ht="17.25" customHeight="1">
      <c r="A53" s="33" t="s">
        <v>56</v>
      </c>
      <c r="B53" s="33"/>
      <c r="C53" s="33"/>
      <c r="D53" s="33"/>
      <c r="E53" s="33"/>
    </row>
    <row r="54" spans="1:5" s="24" customFormat="1" ht="12.75">
      <c r="A54" s="16" t="s">
        <v>1</v>
      </c>
      <c r="B54" s="34" t="s">
        <v>43</v>
      </c>
      <c r="C54" s="34" t="s">
        <v>2</v>
      </c>
      <c r="D54" s="34" t="s">
        <v>44</v>
      </c>
      <c r="E54" s="34" t="s">
        <v>45</v>
      </c>
    </row>
    <row r="55" spans="1:5" s="24" customFormat="1" ht="24" customHeight="1">
      <c r="A55" s="35">
        <v>1</v>
      </c>
      <c r="B55" s="20" t="s">
        <v>73</v>
      </c>
      <c r="C55" s="20" t="s">
        <v>70</v>
      </c>
      <c r="D55" s="20"/>
      <c r="E55" s="20">
        <v>1648.64</v>
      </c>
    </row>
    <row r="56" spans="1:5" s="24" customFormat="1" ht="45.75" customHeight="1">
      <c r="A56" s="35">
        <v>2</v>
      </c>
      <c r="B56" s="20" t="s">
        <v>94</v>
      </c>
      <c r="C56" s="20" t="s">
        <v>52</v>
      </c>
      <c r="D56" s="20" t="s">
        <v>95</v>
      </c>
      <c r="E56" s="20">
        <v>2420</v>
      </c>
    </row>
    <row r="57" spans="1:5" s="24" customFormat="1" ht="12.75">
      <c r="A57" s="35">
        <v>3</v>
      </c>
      <c r="B57" s="20" t="s">
        <v>72</v>
      </c>
      <c r="C57" s="35" t="s">
        <v>70</v>
      </c>
      <c r="D57" s="35"/>
      <c r="E57" s="35">
        <v>206.08</v>
      </c>
    </row>
    <row r="58" spans="1:5" s="24" customFormat="1" ht="27.75" customHeight="1">
      <c r="A58" s="35">
        <v>4</v>
      </c>
      <c r="B58" s="20" t="s">
        <v>96</v>
      </c>
      <c r="C58" s="35" t="s">
        <v>52</v>
      </c>
      <c r="D58" s="35"/>
      <c r="E58" s="35">
        <v>1134.09</v>
      </c>
    </row>
    <row r="59" spans="1:5" s="24" customFormat="1" ht="34.5" customHeight="1">
      <c r="A59" s="35">
        <v>5</v>
      </c>
      <c r="B59" s="20" t="s">
        <v>96</v>
      </c>
      <c r="C59" s="35" t="s">
        <v>52</v>
      </c>
      <c r="D59" s="35" t="s">
        <v>97</v>
      </c>
      <c r="E59" s="35">
        <v>775.82</v>
      </c>
    </row>
    <row r="60" spans="1:5" s="24" customFormat="1" ht="12.75" hidden="1">
      <c r="A60" s="23"/>
      <c r="B60" s="23" t="s">
        <v>49</v>
      </c>
      <c r="C60" s="23"/>
      <c r="D60" s="23"/>
      <c r="E60" s="23">
        <f>E55+E56+E57+E58+E59</f>
        <v>6184.63</v>
      </c>
    </row>
    <row r="61" s="24" customFormat="1" ht="12.75" hidden="1"/>
    <row r="62" spans="1:5" s="24" customFormat="1" ht="24" customHeight="1">
      <c r="A62" s="33" t="s">
        <v>98</v>
      </c>
      <c r="B62" s="33"/>
      <c r="C62" s="33"/>
      <c r="D62" s="33"/>
      <c r="E62" s="33"/>
    </row>
    <row r="63" spans="1:5" s="24" customFormat="1" ht="12.75">
      <c r="A63" s="16" t="s">
        <v>1</v>
      </c>
      <c r="B63" s="34" t="s">
        <v>43</v>
      </c>
      <c r="C63" s="34" t="s">
        <v>2</v>
      </c>
      <c r="D63" s="34" t="s">
        <v>44</v>
      </c>
      <c r="E63" s="34" t="s">
        <v>45</v>
      </c>
    </row>
    <row r="64" spans="1:5" s="24" customFormat="1" ht="34.5" customHeight="1">
      <c r="A64" s="35">
        <v>1</v>
      </c>
      <c r="B64" s="20" t="s">
        <v>99</v>
      </c>
      <c r="C64" s="35" t="s">
        <v>52</v>
      </c>
      <c r="D64" s="35"/>
      <c r="E64" s="35">
        <v>4429.59</v>
      </c>
    </row>
    <row r="65" spans="1:5" s="24" customFormat="1" ht="16.5" customHeight="1">
      <c r="A65" s="35">
        <v>2</v>
      </c>
      <c r="B65" s="20" t="s">
        <v>73</v>
      </c>
      <c r="C65" s="35" t="s">
        <v>52</v>
      </c>
      <c r="D65" s="20"/>
      <c r="E65" s="20">
        <v>1648.64</v>
      </c>
    </row>
    <row r="66" spans="1:5" s="24" customFormat="1" ht="12.75">
      <c r="A66" s="35">
        <v>3</v>
      </c>
      <c r="B66" s="20" t="s">
        <v>72</v>
      </c>
      <c r="C66" s="35" t="s">
        <v>70</v>
      </c>
      <c r="D66" s="35"/>
      <c r="E66" s="35">
        <v>206.08</v>
      </c>
    </row>
    <row r="67" spans="1:5" s="24" customFormat="1" ht="12.75">
      <c r="A67" s="35">
        <v>4</v>
      </c>
      <c r="B67" s="20" t="s">
        <v>89</v>
      </c>
      <c r="C67" s="35" t="s">
        <v>70</v>
      </c>
      <c r="D67" s="20"/>
      <c r="E67" s="20">
        <v>4868.64</v>
      </c>
    </row>
    <row r="68" spans="1:5" s="24" customFormat="1" ht="12.75" hidden="1">
      <c r="A68" s="23"/>
      <c r="B68" s="23" t="s">
        <v>49</v>
      </c>
      <c r="C68" s="23"/>
      <c r="D68" s="23"/>
      <c r="E68" s="23">
        <f>E64+E65+E66+E67</f>
        <v>11152.95</v>
      </c>
    </row>
    <row r="69" s="24" customFormat="1" ht="12.75" hidden="1"/>
    <row r="70" spans="1:5" s="24" customFormat="1" ht="27" customHeight="1">
      <c r="A70" s="33" t="s">
        <v>59</v>
      </c>
      <c r="B70" s="33"/>
      <c r="C70" s="33"/>
      <c r="D70" s="33"/>
      <c r="E70" s="33"/>
    </row>
    <row r="71" spans="1:5" s="24" customFormat="1" ht="12.75">
      <c r="A71" s="16" t="s">
        <v>1</v>
      </c>
      <c r="B71" s="34" t="s">
        <v>43</v>
      </c>
      <c r="C71" s="34" t="s">
        <v>2</v>
      </c>
      <c r="D71" s="34" t="s">
        <v>44</v>
      </c>
      <c r="E71" s="34" t="s">
        <v>45</v>
      </c>
    </row>
    <row r="72" spans="1:5" s="24" customFormat="1" ht="12.75">
      <c r="A72" s="35">
        <v>1</v>
      </c>
      <c r="B72" s="20" t="s">
        <v>73</v>
      </c>
      <c r="C72" s="35" t="s">
        <v>52</v>
      </c>
      <c r="D72" s="20"/>
      <c r="E72" s="20">
        <v>1648.64</v>
      </c>
    </row>
    <row r="73" spans="1:5" s="24" customFormat="1" ht="32.25" customHeight="1">
      <c r="A73" s="35">
        <v>2</v>
      </c>
      <c r="B73" s="20" t="s">
        <v>72</v>
      </c>
      <c r="C73" s="35" t="s">
        <v>70</v>
      </c>
      <c r="D73" s="35"/>
      <c r="E73" s="35">
        <v>206.08</v>
      </c>
    </row>
    <row r="74" spans="1:5" s="24" customFormat="1" ht="32.25" customHeight="1">
      <c r="A74" s="35">
        <v>3</v>
      </c>
      <c r="B74" s="20" t="s">
        <v>100</v>
      </c>
      <c r="C74" s="35" t="s">
        <v>70</v>
      </c>
      <c r="D74" s="35"/>
      <c r="E74" s="35">
        <v>13292</v>
      </c>
    </row>
    <row r="75" spans="1:5" s="24" customFormat="1" ht="12.75" hidden="1">
      <c r="A75" s="35">
        <v>4</v>
      </c>
      <c r="B75" s="20"/>
      <c r="C75" s="20"/>
      <c r="D75" s="20"/>
      <c r="E75" s="20"/>
    </row>
    <row r="76" spans="1:5" s="24" customFormat="1" ht="12.75" hidden="1">
      <c r="A76" s="23"/>
      <c r="B76" s="23" t="s">
        <v>49</v>
      </c>
      <c r="C76" s="23"/>
      <c r="D76" s="23"/>
      <c r="E76" s="23">
        <f>SUM(E72:E75)</f>
        <v>15146.72</v>
      </c>
    </row>
    <row r="77" s="24" customFormat="1" ht="12.75" hidden="1"/>
    <row r="78" spans="1:5" s="24" customFormat="1" ht="21" customHeight="1">
      <c r="A78" s="33" t="s">
        <v>101</v>
      </c>
      <c r="B78" s="33"/>
      <c r="C78" s="33"/>
      <c r="D78" s="33"/>
      <c r="E78" s="33"/>
    </row>
    <row r="79" spans="1:5" s="24" customFormat="1" ht="12.75">
      <c r="A79" s="16" t="s">
        <v>1</v>
      </c>
      <c r="B79" s="34" t="s">
        <v>43</v>
      </c>
      <c r="C79" s="34" t="s">
        <v>2</v>
      </c>
      <c r="D79" s="34" t="s">
        <v>44</v>
      </c>
      <c r="E79" s="34" t="s">
        <v>45</v>
      </c>
    </row>
    <row r="80" spans="1:5" s="24" customFormat="1" ht="35.25" customHeight="1">
      <c r="A80" s="35">
        <v>1</v>
      </c>
      <c r="B80" s="20" t="s">
        <v>102</v>
      </c>
      <c r="C80" s="35" t="s">
        <v>70</v>
      </c>
      <c r="D80" s="35" t="s">
        <v>103</v>
      </c>
      <c r="E80" s="35">
        <v>1610.21</v>
      </c>
    </row>
    <row r="81" spans="1:5" s="24" customFormat="1" ht="12.75">
      <c r="A81" s="35">
        <v>2</v>
      </c>
      <c r="B81" s="20" t="s">
        <v>73</v>
      </c>
      <c r="C81" s="35" t="s">
        <v>52</v>
      </c>
      <c r="D81" s="20"/>
      <c r="E81" s="20">
        <v>1648.64</v>
      </c>
    </row>
    <row r="82" spans="1:5" s="24" customFormat="1" ht="12.75">
      <c r="A82" s="35">
        <v>3</v>
      </c>
      <c r="B82" s="20" t="s">
        <v>72</v>
      </c>
      <c r="C82" s="35" t="s">
        <v>70</v>
      </c>
      <c r="D82" s="35"/>
      <c r="E82" s="35">
        <v>206.08</v>
      </c>
    </row>
    <row r="83" spans="1:5" s="24" customFormat="1" ht="12.75">
      <c r="A83" s="35">
        <v>4</v>
      </c>
      <c r="B83" s="20" t="s">
        <v>104</v>
      </c>
      <c r="C83" s="35" t="s">
        <v>70</v>
      </c>
      <c r="D83" s="20" t="s">
        <v>105</v>
      </c>
      <c r="E83" s="20">
        <v>2940</v>
      </c>
    </row>
    <row r="84" spans="1:5" s="24" customFormat="1" ht="12.75">
      <c r="A84" s="35">
        <v>5</v>
      </c>
      <c r="B84" s="20" t="s">
        <v>106</v>
      </c>
      <c r="C84" s="35" t="s">
        <v>70</v>
      </c>
      <c r="D84" s="20"/>
      <c r="E84" s="20">
        <v>2338.59</v>
      </c>
    </row>
    <row r="85" spans="1:5" s="24" customFormat="1" ht="12.75" hidden="1">
      <c r="A85" s="23"/>
      <c r="B85" s="23" t="s">
        <v>49</v>
      </c>
      <c r="C85" s="23"/>
      <c r="D85" s="23"/>
      <c r="E85" s="23">
        <f>SUM(E80:E84)</f>
        <v>8743.52</v>
      </c>
    </row>
    <row r="86" s="24" customFormat="1" ht="12.75" hidden="1"/>
    <row r="87" spans="1:5" s="24" customFormat="1" ht="12.75" customHeight="1">
      <c r="A87" s="33" t="s">
        <v>62</v>
      </c>
      <c r="B87" s="33"/>
      <c r="C87" s="33"/>
      <c r="D87" s="33"/>
      <c r="E87" s="33"/>
    </row>
    <row r="88" spans="1:5" s="24" customFormat="1" ht="12.75">
      <c r="A88" s="16" t="s">
        <v>1</v>
      </c>
      <c r="B88" s="34" t="s">
        <v>43</v>
      </c>
      <c r="C88" s="34" t="s">
        <v>2</v>
      </c>
      <c r="D88" s="34" t="s">
        <v>44</v>
      </c>
      <c r="E88" s="34" t="s">
        <v>45</v>
      </c>
    </row>
    <row r="89" spans="1:5" s="24" customFormat="1" ht="12.75">
      <c r="A89" s="35">
        <v>1</v>
      </c>
      <c r="B89" s="20" t="s">
        <v>73</v>
      </c>
      <c r="C89" s="35" t="s">
        <v>52</v>
      </c>
      <c r="D89" s="20"/>
      <c r="E89" s="20">
        <v>1648.64</v>
      </c>
    </row>
    <row r="90" spans="1:5" s="24" customFormat="1" ht="27" customHeight="1">
      <c r="A90" s="35">
        <v>2</v>
      </c>
      <c r="B90" s="20" t="s">
        <v>72</v>
      </c>
      <c r="C90" s="35" t="s">
        <v>70</v>
      </c>
      <c r="D90" s="35"/>
      <c r="E90" s="35">
        <v>206.08</v>
      </c>
    </row>
    <row r="91" spans="1:5" s="24" customFormat="1" ht="27" customHeight="1" hidden="1">
      <c r="A91" s="35">
        <v>3</v>
      </c>
      <c r="B91" s="20" t="s">
        <v>69</v>
      </c>
      <c r="C91" s="35" t="s">
        <v>70</v>
      </c>
      <c r="D91" s="36"/>
      <c r="E91" s="20">
        <v>2264.59</v>
      </c>
    </row>
    <row r="92" spans="1:5" s="24" customFormat="1" ht="12.75" hidden="1">
      <c r="A92" s="35">
        <v>4</v>
      </c>
      <c r="B92" s="20"/>
      <c r="C92" s="35"/>
      <c r="D92" s="20"/>
      <c r="E92" s="20"/>
    </row>
    <row r="93" spans="1:5" s="24" customFormat="1" ht="12.75" hidden="1">
      <c r="A93" s="23"/>
      <c r="B93" s="23" t="s">
        <v>49</v>
      </c>
      <c r="C93" s="23"/>
      <c r="D93" s="23"/>
      <c r="E93" s="23">
        <f>E89+E90+E91+E92</f>
        <v>4119.31</v>
      </c>
    </row>
    <row r="94" s="24" customFormat="1" ht="12.75" hidden="1"/>
    <row r="95" spans="1:5" s="24" customFormat="1" ht="12.75" customHeight="1">
      <c r="A95" s="33" t="s">
        <v>107</v>
      </c>
      <c r="B95" s="33"/>
      <c r="C95" s="33"/>
      <c r="D95" s="33"/>
      <c r="E95" s="33"/>
    </row>
    <row r="96" spans="1:5" s="24" customFormat="1" ht="12.75">
      <c r="A96" s="16" t="s">
        <v>1</v>
      </c>
      <c r="B96" s="34" t="s">
        <v>43</v>
      </c>
      <c r="C96" s="34" t="s">
        <v>2</v>
      </c>
      <c r="D96" s="34" t="s">
        <v>44</v>
      </c>
      <c r="E96" s="34" t="s">
        <v>45</v>
      </c>
    </row>
    <row r="97" spans="1:5" s="24" customFormat="1" ht="12.75">
      <c r="A97" s="35">
        <v>1</v>
      </c>
      <c r="B97" s="20" t="s">
        <v>108</v>
      </c>
      <c r="C97" s="35" t="s">
        <v>70</v>
      </c>
      <c r="D97" s="35"/>
      <c r="E97" s="35">
        <v>4019.09</v>
      </c>
    </row>
    <row r="98" spans="1:5" s="24" customFormat="1" ht="12.75">
      <c r="A98" s="35">
        <v>2</v>
      </c>
      <c r="B98" s="20" t="s">
        <v>109</v>
      </c>
      <c r="C98" s="35" t="s">
        <v>70</v>
      </c>
      <c r="D98" s="35"/>
      <c r="E98" s="35">
        <v>-2338.59</v>
      </c>
    </row>
    <row r="99" spans="1:5" s="24" customFormat="1" ht="12.75">
      <c r="A99" s="35">
        <v>3</v>
      </c>
      <c r="B99" s="20" t="s">
        <v>73</v>
      </c>
      <c r="C99" s="35" t="s">
        <v>52</v>
      </c>
      <c r="D99" s="20"/>
      <c r="E99" s="20">
        <v>1648.64</v>
      </c>
    </row>
    <row r="100" spans="1:5" s="24" customFormat="1" ht="12.75">
      <c r="A100" s="35">
        <v>4</v>
      </c>
      <c r="B100" s="20" t="s">
        <v>72</v>
      </c>
      <c r="C100" s="35" t="s">
        <v>70</v>
      </c>
      <c r="D100" s="35"/>
      <c r="E100" s="35">
        <v>206.08</v>
      </c>
    </row>
    <row r="101" spans="1:5" s="24" customFormat="1" ht="12.75">
      <c r="A101" s="35">
        <v>5</v>
      </c>
      <c r="B101" s="20" t="s">
        <v>110</v>
      </c>
      <c r="C101" s="35" t="s">
        <v>70</v>
      </c>
      <c r="D101" s="35" t="s">
        <v>111</v>
      </c>
      <c r="E101" s="35">
        <v>-775.82</v>
      </c>
    </row>
    <row r="102" spans="1:5" s="24" customFormat="1" ht="12.75" hidden="1">
      <c r="A102" s="23"/>
      <c r="B102" s="23" t="s">
        <v>49</v>
      </c>
      <c r="C102" s="23"/>
      <c r="D102" s="23"/>
      <c r="E102" s="23">
        <f>SUM(E97:E101)</f>
        <v>2759.4</v>
      </c>
    </row>
    <row r="103" s="24" customFormat="1" ht="12.75" hidden="1"/>
    <row r="104" spans="1:5" s="24" customFormat="1" ht="12.75" hidden="1">
      <c r="A104" s="39"/>
      <c r="B104" s="39" t="s">
        <v>67</v>
      </c>
      <c r="C104" s="39"/>
      <c r="D104" s="39"/>
      <c r="E104" s="39">
        <f>E7+E15+E24+E33+E43+E51+E60+E68+E76+E85+E93+E102</f>
        <v>133225.02</v>
      </c>
    </row>
    <row r="105" s="24" customFormat="1" ht="12.75"/>
    <row r="106" s="24" customFormat="1" ht="12.75"/>
    <row r="107" s="24" customFormat="1" ht="12.75"/>
    <row r="108" s="24" customFormat="1" ht="12.75"/>
    <row r="109" s="24" customFormat="1" ht="12.75"/>
    <row r="110" s="24" customFormat="1" ht="12.75"/>
    <row r="111" s="24" customFormat="1" ht="12.75"/>
    <row r="112" s="24" customFormat="1" ht="12.75"/>
    <row r="113" s="24" customFormat="1" ht="12.75"/>
    <row r="114" s="24" customFormat="1" ht="12.75"/>
    <row r="115" s="24" customFormat="1" ht="12.75"/>
    <row r="116" s="24" customFormat="1" ht="12.75"/>
    <row r="117" s="24" customFormat="1" ht="12.75"/>
    <row r="118" s="24" customFormat="1" ht="12.75"/>
    <row r="119" s="24" customFormat="1" ht="12.75"/>
    <row r="120" s="24" customFormat="1" ht="12.75"/>
    <row r="121" s="24" customFormat="1" ht="12.75"/>
    <row r="122" s="24" customFormat="1" ht="12.75"/>
    <row r="123" s="24" customFormat="1" ht="12.75"/>
    <row r="124" s="24" customFormat="1" ht="12.75"/>
    <row r="125" s="24" customFormat="1" ht="12.75"/>
    <row r="126" s="24" customFormat="1" ht="12.75"/>
  </sheetData>
  <sheetProtection selectLockedCells="1" selectUnlockedCells="1"/>
  <mergeCells count="12">
    <mergeCell ref="A1:E1"/>
    <mergeCell ref="A9:E9"/>
    <mergeCell ref="A17:E17"/>
    <mergeCell ref="A26:E26"/>
    <mergeCell ref="A34:E34"/>
    <mergeCell ref="A44:E44"/>
    <mergeCell ref="A53:E53"/>
    <mergeCell ref="A62:E62"/>
    <mergeCell ref="A70:E70"/>
    <mergeCell ref="A78:E78"/>
    <mergeCell ref="A87:E87"/>
    <mergeCell ref="A95:E95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1 1</cp:lastModifiedBy>
  <cp:lastPrinted>2018-04-16T05:12:30Z</cp:lastPrinted>
  <dcterms:modified xsi:type="dcterms:W3CDTF">2018-04-16T05:22:06Z</dcterms:modified>
  <cp:category/>
  <cp:version/>
  <cp:contentType/>
  <cp:contentStatus/>
  <cp:revision>301</cp:revision>
</cp:coreProperties>
</file>